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5415" windowHeight="6195"/>
  </bookViews>
  <sheets>
    <sheet name="Metals" sheetId="2" r:id="rId1"/>
  </sheets>
  <externalReferences>
    <externalReference r:id="rId2"/>
  </externalReferences>
  <definedNames>
    <definedName name="FINAL_metals_factsheet_data20170524_summary" localSheetId="0">Metals!$A$1:$A$33</definedName>
  </definedNames>
  <calcPr calcId="145621"/>
</workbook>
</file>

<file path=xl/calcChain.xml><?xml version="1.0" encoding="utf-8"?>
<calcChain xmlns="http://schemas.openxmlformats.org/spreadsheetml/2006/main">
  <c r="J32" i="2" l="1"/>
  <c r="K34" i="2"/>
  <c r="I7" i="2" l="1"/>
  <c r="M7" i="2"/>
  <c r="M8" i="2" l="1"/>
  <c r="AV30" i="2" l="1"/>
  <c r="AX29" i="2"/>
  <c r="AW29" i="2"/>
  <c r="AV29" i="2"/>
  <c r="AX28" i="2"/>
  <c r="AW28" i="2"/>
  <c r="AV28" i="2"/>
  <c r="AX27" i="2"/>
  <c r="AW27" i="2"/>
  <c r="AV27" i="2"/>
  <c r="AX26" i="2"/>
  <c r="AW26" i="2"/>
  <c r="AV26" i="2"/>
  <c r="AX25" i="2"/>
  <c r="AW25" i="2"/>
  <c r="AV25" i="2"/>
  <c r="AX24" i="2"/>
  <c r="AW24" i="2"/>
  <c r="AV24" i="2"/>
  <c r="AX23" i="2"/>
  <c r="AW23" i="2"/>
  <c r="AV23" i="2"/>
  <c r="AW22" i="2"/>
  <c r="AW21" i="2"/>
  <c r="AW20" i="2"/>
  <c r="AW19" i="2"/>
  <c r="AW18" i="2"/>
  <c r="AW17" i="2"/>
  <c r="AX16" i="2"/>
  <c r="AW16" i="2"/>
  <c r="AV16" i="2"/>
  <c r="AX15" i="2"/>
  <c r="AW15" i="2"/>
  <c r="AV15" i="2"/>
  <c r="AX14" i="2"/>
  <c r="AW14" i="2"/>
  <c r="AV14" i="2"/>
  <c r="AW13" i="2"/>
  <c r="AW12" i="2"/>
  <c r="AW11" i="2"/>
  <c r="AW10" i="2"/>
  <c r="AW9" i="2"/>
  <c r="AT32" i="2"/>
  <c r="AW30" i="2" s="1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AQ32" i="2" l="1"/>
  <c r="AQ31" i="2"/>
  <c r="AQ30" i="2"/>
  <c r="AQ29" i="2"/>
  <c r="AQ28" i="2"/>
  <c r="AQ27" i="2"/>
  <c r="AQ26" i="2"/>
  <c r="AQ25" i="2"/>
  <c r="AQ24" i="2"/>
  <c r="AQ23" i="2"/>
  <c r="AQ22" i="2"/>
  <c r="AQ21" i="2"/>
  <c r="AQ20" i="2"/>
  <c r="AV22" i="2" s="1"/>
  <c r="AQ19" i="2"/>
  <c r="AQ18" i="2"/>
  <c r="AQ17" i="2"/>
  <c r="AQ16" i="2"/>
  <c r="AQ15" i="2"/>
  <c r="AQ14" i="2"/>
  <c r="AQ13" i="2"/>
  <c r="AQ12" i="2"/>
  <c r="AQ11" i="2"/>
  <c r="AQ10" i="2"/>
  <c r="AQ9" i="2"/>
  <c r="AQ8" i="2"/>
  <c r="AQ7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Z32" i="2"/>
  <c r="Z31" i="2"/>
  <c r="Z30" i="2"/>
  <c r="Z29" i="2"/>
  <c r="Z28" i="2"/>
  <c r="Z27" i="2"/>
  <c r="Z26" i="2"/>
  <c r="Z25" i="2"/>
  <c r="Z24" i="2"/>
  <c r="Z23" i="2"/>
  <c r="Z22" i="2"/>
  <c r="Z21" i="2"/>
  <c r="AE23" i="2" s="1"/>
  <c r="Z20" i="2"/>
  <c r="Z19" i="2"/>
  <c r="Z18" i="2"/>
  <c r="Z17" i="2"/>
  <c r="AE19" i="2" s="1"/>
  <c r="Z16" i="2"/>
  <c r="Z15" i="2"/>
  <c r="Z14" i="2"/>
  <c r="Z13" i="2"/>
  <c r="Z12" i="2"/>
  <c r="Z11" i="2"/>
  <c r="Z10" i="2"/>
  <c r="Z9" i="2"/>
  <c r="AE9" i="2" s="1"/>
  <c r="Z8" i="2"/>
  <c r="Z7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AU32" i="2"/>
  <c r="AX30" i="2" s="1"/>
  <c r="AU31" i="2"/>
  <c r="AU30" i="2"/>
  <c r="AU29" i="2"/>
  <c r="AU28" i="2"/>
  <c r="AU27" i="2"/>
  <c r="AU26" i="2"/>
  <c r="AU25" i="2"/>
  <c r="AU24" i="2"/>
  <c r="AU23" i="2"/>
  <c r="AU22" i="2"/>
  <c r="AU21" i="2"/>
  <c r="AU20" i="2"/>
  <c r="AX22" i="2" s="1"/>
  <c r="AU19" i="2"/>
  <c r="AU18" i="2"/>
  <c r="AU17" i="2"/>
  <c r="AU16" i="2"/>
  <c r="AU15" i="2"/>
  <c r="AU14" i="2"/>
  <c r="AU13" i="2"/>
  <c r="AU12" i="2"/>
  <c r="AU11" i="2"/>
  <c r="AU10" i="2"/>
  <c r="AU9" i="2"/>
  <c r="AU8" i="2"/>
  <c r="AU7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G15" i="2" s="1"/>
  <c r="AD12" i="2"/>
  <c r="AD11" i="2"/>
  <c r="AD10" i="2"/>
  <c r="AD9" i="2"/>
  <c r="AD8" i="2"/>
  <c r="AD7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AV20" i="2" l="1"/>
  <c r="AV18" i="2"/>
  <c r="AV21" i="2"/>
  <c r="AV19" i="2"/>
  <c r="AV17" i="2"/>
  <c r="AX20" i="2"/>
  <c r="AX18" i="2"/>
  <c r="AX21" i="2"/>
  <c r="AX19" i="2"/>
  <c r="AX17" i="2"/>
  <c r="AV12" i="2"/>
  <c r="AV10" i="2"/>
  <c r="AV13" i="2"/>
  <c r="AV11" i="2"/>
  <c r="AV9" i="2"/>
  <c r="AX12" i="2"/>
  <c r="AX10" i="2"/>
  <c r="AX13" i="2"/>
  <c r="AX11" i="2"/>
  <c r="AX9" i="2"/>
  <c r="AG18" i="2"/>
  <c r="AE25" i="2"/>
  <c r="AE13" i="2"/>
  <c r="AE29" i="2"/>
  <c r="AG22" i="2"/>
  <c r="AG26" i="2"/>
  <c r="AG10" i="2"/>
  <c r="P16" i="2"/>
  <c r="P25" i="2"/>
  <c r="P28" i="2"/>
  <c r="AG30" i="2"/>
  <c r="P20" i="2"/>
  <c r="P12" i="2"/>
  <c r="P9" i="2"/>
  <c r="P10" i="2"/>
  <c r="P11" i="2"/>
  <c r="P14" i="2"/>
  <c r="P26" i="2"/>
  <c r="AG20" i="2"/>
  <c r="AG24" i="2"/>
  <c r="AG28" i="2"/>
  <c r="AE12" i="2"/>
  <c r="AE16" i="2"/>
  <c r="AE20" i="2"/>
  <c r="AE24" i="2"/>
  <c r="AE28" i="2"/>
  <c r="P22" i="2"/>
  <c r="AG12" i="2"/>
  <c r="AG9" i="2"/>
  <c r="AG13" i="2"/>
  <c r="AG17" i="2"/>
  <c r="AG21" i="2"/>
  <c r="AG25" i="2"/>
  <c r="AG29" i="2"/>
  <c r="N10" i="2"/>
  <c r="N14" i="2"/>
  <c r="N19" i="2"/>
  <c r="N22" i="2"/>
  <c r="N26" i="2"/>
  <c r="N30" i="2"/>
  <c r="P18" i="2"/>
  <c r="P30" i="2"/>
  <c r="AG16" i="2"/>
  <c r="N12" i="2"/>
  <c r="N16" i="2"/>
  <c r="N20" i="2"/>
  <c r="N24" i="2"/>
  <c r="N28" i="2"/>
  <c r="AE10" i="2"/>
  <c r="AE14" i="2"/>
  <c r="AE18" i="2"/>
  <c r="AE22" i="2"/>
  <c r="AE26" i="2"/>
  <c r="AE30" i="2"/>
  <c r="P15" i="2"/>
  <c r="P23" i="2"/>
  <c r="N9" i="2"/>
  <c r="N17" i="2"/>
  <c r="N25" i="2"/>
  <c r="N29" i="2"/>
  <c r="AE17" i="2"/>
  <c r="AG19" i="2"/>
  <c r="AE21" i="2"/>
  <c r="AG23" i="2"/>
  <c r="P24" i="2"/>
  <c r="N18" i="2"/>
  <c r="AG14" i="2"/>
  <c r="P13" i="2"/>
  <c r="P17" i="2"/>
  <c r="P21" i="2"/>
  <c r="P29" i="2"/>
  <c r="N11" i="2"/>
  <c r="N15" i="2"/>
  <c r="N23" i="2"/>
  <c r="N27" i="2"/>
  <c r="AE11" i="2"/>
  <c r="AE15" i="2"/>
  <c r="AE27" i="2"/>
  <c r="P19" i="2"/>
  <c r="P27" i="2"/>
  <c r="N13" i="2"/>
  <c r="N21" i="2"/>
  <c r="AG11" i="2"/>
  <c r="AG27" i="2"/>
</calcChain>
</file>

<file path=xl/connections.xml><?xml version="1.0" encoding="utf-8"?>
<connections xmlns="http://schemas.openxmlformats.org/spreadsheetml/2006/main">
  <connection id="1" name="FINAL_metals_factsheet_data20170524_summary" type="6" refreshedVersion="6" background="1" saveData="1">
    <textPr codePage="850" sourceFile="G:\Avd-H\Havsförvaltning\OSPAR\HASEC\OSPAR Factsheet\FINAL_metals_factsheet_data20170524_summary.txt" decimal="," thousands=" 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<sst xmlns="http://schemas.openxmlformats.org/spreadsheetml/2006/main" count="55" uniqueCount="22">
  <si>
    <t>Total</t>
  </si>
  <si>
    <t>5 yr means</t>
  </si>
  <si>
    <t>Riverine</t>
  </si>
  <si>
    <t>Atmos</t>
  </si>
  <si>
    <t>Riverine Total</t>
  </si>
  <si>
    <t>Total Atm (tonnes)</t>
  </si>
  <si>
    <t>Units: tonnes</t>
  </si>
  <si>
    <t>No values for 2015 Atm Dep, so it is taken from previous yr and plotted as total for OSPAR and Non-OSPAR</t>
  </si>
  <si>
    <t xml:space="preserve">via UK            </t>
  </si>
  <si>
    <t>via France</t>
  </si>
  <si>
    <t>via Belgium</t>
  </si>
  <si>
    <t>via Netherlands</t>
  </si>
  <si>
    <t>via Germany</t>
  </si>
  <si>
    <t>via Sweden</t>
  </si>
  <si>
    <t>via Norway</t>
  </si>
  <si>
    <t>Atm Dep (OSPAR; EMEP data)</t>
  </si>
  <si>
    <t>Atm Dep (non OSPAR; EMEP data)</t>
  </si>
  <si>
    <t>These values were either zero or inexplicably high, so they were removed and an average for the country was calculate. Original data is in sheet 'Original data_before averages' in the SNAPSHOT</t>
  </si>
  <si>
    <t>Based on RIDreg2_metals_factsheet_data20170127, in SNAPSHOT</t>
  </si>
  <si>
    <t>Mercury; Fig. b</t>
  </si>
  <si>
    <t>Cadmium; Fig. c</t>
  </si>
  <si>
    <t>Lead; Fig.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</si>
</sst>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4" borderId="0" xfId="0" applyFill="1"/>
    <xf numFmtId="0" fontId="0" fillId="34" borderId="0" xfId="0" applyFill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6349"/>
      <color rgb="FF0F74AF"/>
      <color rgb="FFC7B3D3"/>
      <color rgb="FF58548A"/>
      <color rgb="FFEEBE00"/>
      <color rgb="FFF2E399"/>
      <color rgb="FF748F1E"/>
      <color rgb="FF63BBF2"/>
      <color rgb="FFFF8643"/>
      <color rgb="FF605F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272773070282762E-2"/>
          <c:y val="2.882834477148136E-2"/>
          <c:w val="0.91388674470553577"/>
          <c:h val="0.846208073498560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Metals!$S$6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Metals!$S$7:$S$32</c:f>
              <c:numCache>
                <c:formatCode>General</c:formatCode>
                <c:ptCount val="26"/>
                <c:pt idx="0">
                  <c:v>13.37</c:v>
                </c:pt>
                <c:pt idx="1">
                  <c:v>17.309999999999999</c:v>
                </c:pt>
                <c:pt idx="2">
                  <c:v>12.64</c:v>
                </c:pt>
                <c:pt idx="3">
                  <c:v>11.58</c:v>
                </c:pt>
                <c:pt idx="4">
                  <c:v>10.69</c:v>
                </c:pt>
                <c:pt idx="5">
                  <c:v>8.9</c:v>
                </c:pt>
                <c:pt idx="6">
                  <c:v>8.06</c:v>
                </c:pt>
                <c:pt idx="7">
                  <c:v>6.62</c:v>
                </c:pt>
                <c:pt idx="8">
                  <c:v>9.2100000000000009</c:v>
                </c:pt>
                <c:pt idx="9">
                  <c:v>9.26</c:v>
                </c:pt>
                <c:pt idx="10">
                  <c:v>9.8000000000000007</c:v>
                </c:pt>
                <c:pt idx="11">
                  <c:v>6.63</c:v>
                </c:pt>
                <c:pt idx="12">
                  <c:v>6.23</c:v>
                </c:pt>
                <c:pt idx="13">
                  <c:v>4.0199999999999996</c:v>
                </c:pt>
                <c:pt idx="14">
                  <c:v>3.63</c:v>
                </c:pt>
                <c:pt idx="15">
                  <c:v>3.25</c:v>
                </c:pt>
                <c:pt idx="16">
                  <c:v>4.9000000000000004</c:v>
                </c:pt>
                <c:pt idx="17">
                  <c:v>4.09</c:v>
                </c:pt>
                <c:pt idx="18">
                  <c:v>4.17</c:v>
                </c:pt>
                <c:pt idx="19">
                  <c:v>3.37</c:v>
                </c:pt>
                <c:pt idx="20">
                  <c:v>2.12</c:v>
                </c:pt>
                <c:pt idx="21">
                  <c:v>2.2000000000000002</c:v>
                </c:pt>
                <c:pt idx="22">
                  <c:v>3.45</c:v>
                </c:pt>
                <c:pt idx="23">
                  <c:v>2.72</c:v>
                </c:pt>
                <c:pt idx="24">
                  <c:v>5.28</c:v>
                </c:pt>
                <c:pt idx="25">
                  <c:v>2.4900000000000002</c:v>
                </c:pt>
              </c:numCache>
            </c:numRef>
          </c:val>
        </c:ser>
        <c:ser>
          <c:idx val="1"/>
          <c:order val="1"/>
          <c:tx>
            <c:strRef>
              <c:f>Metals!$T$6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Metals!$T$7:$T$32</c:f>
              <c:numCache>
                <c:formatCode>General</c:formatCode>
                <c:ptCount val="26"/>
                <c:pt idx="0">
                  <c:v>5.91</c:v>
                </c:pt>
                <c:pt idx="1">
                  <c:v>6.85</c:v>
                </c:pt>
                <c:pt idx="2">
                  <c:v>3.22</c:v>
                </c:pt>
                <c:pt idx="3">
                  <c:v>1.19</c:v>
                </c:pt>
                <c:pt idx="4">
                  <c:v>1.19</c:v>
                </c:pt>
                <c:pt idx="5">
                  <c:v>0.67</c:v>
                </c:pt>
                <c:pt idx="6">
                  <c:v>0.06</c:v>
                </c:pt>
                <c:pt idx="7">
                  <c:v>0.22</c:v>
                </c:pt>
                <c:pt idx="8">
                  <c:v>0.43</c:v>
                </c:pt>
                <c:pt idx="9">
                  <c:v>0.38</c:v>
                </c:pt>
                <c:pt idx="10">
                  <c:v>0.56999999999999995</c:v>
                </c:pt>
                <c:pt idx="11">
                  <c:v>0.56000000000000005</c:v>
                </c:pt>
                <c:pt idx="12">
                  <c:v>0.62</c:v>
                </c:pt>
                <c:pt idx="13">
                  <c:v>1.07</c:v>
                </c:pt>
                <c:pt idx="14">
                  <c:v>6.43</c:v>
                </c:pt>
                <c:pt idx="15">
                  <c:v>3.15</c:v>
                </c:pt>
                <c:pt idx="16">
                  <c:v>3.03</c:v>
                </c:pt>
                <c:pt idx="17">
                  <c:v>1.19</c:v>
                </c:pt>
                <c:pt idx="18">
                  <c:v>1.19</c:v>
                </c:pt>
                <c:pt idx="19">
                  <c:v>1.19</c:v>
                </c:pt>
                <c:pt idx="20">
                  <c:v>1.19</c:v>
                </c:pt>
                <c:pt idx="21">
                  <c:v>1.19</c:v>
                </c:pt>
                <c:pt idx="22">
                  <c:v>1.31</c:v>
                </c:pt>
                <c:pt idx="23">
                  <c:v>1.81</c:v>
                </c:pt>
                <c:pt idx="24">
                  <c:v>1.5</c:v>
                </c:pt>
                <c:pt idx="25">
                  <c:v>0.47</c:v>
                </c:pt>
              </c:numCache>
            </c:numRef>
          </c:val>
        </c:ser>
        <c:ser>
          <c:idx val="2"/>
          <c:order val="2"/>
          <c:tx>
            <c:strRef>
              <c:f>Metals!$U$6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Metals!$U$7:$U$32</c:f>
              <c:numCache>
                <c:formatCode>General</c:formatCode>
                <c:ptCount val="26"/>
                <c:pt idx="0">
                  <c:v>4.3</c:v>
                </c:pt>
                <c:pt idx="1">
                  <c:v>3.91</c:v>
                </c:pt>
                <c:pt idx="2">
                  <c:v>6.7</c:v>
                </c:pt>
                <c:pt idx="3">
                  <c:v>3.41</c:v>
                </c:pt>
                <c:pt idx="4">
                  <c:v>3.44</c:v>
                </c:pt>
                <c:pt idx="5">
                  <c:v>3.8</c:v>
                </c:pt>
                <c:pt idx="6">
                  <c:v>3.22</c:v>
                </c:pt>
                <c:pt idx="7">
                  <c:v>2.76</c:v>
                </c:pt>
                <c:pt idx="8">
                  <c:v>2.61</c:v>
                </c:pt>
                <c:pt idx="9">
                  <c:v>2.6</c:v>
                </c:pt>
                <c:pt idx="10">
                  <c:v>4.88</c:v>
                </c:pt>
                <c:pt idx="11">
                  <c:v>2.98</c:v>
                </c:pt>
                <c:pt idx="12">
                  <c:v>1.95</c:v>
                </c:pt>
                <c:pt idx="13">
                  <c:v>1.95</c:v>
                </c:pt>
                <c:pt idx="14">
                  <c:v>0.02</c:v>
                </c:pt>
                <c:pt idx="15">
                  <c:v>0.56000000000000005</c:v>
                </c:pt>
                <c:pt idx="16">
                  <c:v>1.06</c:v>
                </c:pt>
                <c:pt idx="17">
                  <c:v>0.46</c:v>
                </c:pt>
                <c:pt idx="18">
                  <c:v>0.51</c:v>
                </c:pt>
                <c:pt idx="19">
                  <c:v>0.42</c:v>
                </c:pt>
                <c:pt idx="20">
                  <c:v>0.41</c:v>
                </c:pt>
                <c:pt idx="21">
                  <c:v>0.61</c:v>
                </c:pt>
                <c:pt idx="22">
                  <c:v>0.53</c:v>
                </c:pt>
                <c:pt idx="23">
                  <c:v>0.51</c:v>
                </c:pt>
                <c:pt idx="24">
                  <c:v>0.54</c:v>
                </c:pt>
                <c:pt idx="25">
                  <c:v>0.44</c:v>
                </c:pt>
              </c:numCache>
            </c:numRef>
          </c:val>
        </c:ser>
        <c:ser>
          <c:idx val="3"/>
          <c:order val="3"/>
          <c:tx>
            <c:strRef>
              <c:f>Metals!$V$6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Metals!$V$7:$V$32</c:f>
              <c:numCache>
                <c:formatCode>General</c:formatCode>
                <c:ptCount val="26"/>
                <c:pt idx="0">
                  <c:v>10.27</c:v>
                </c:pt>
                <c:pt idx="1">
                  <c:v>6.5</c:v>
                </c:pt>
                <c:pt idx="2">
                  <c:v>5.76</c:v>
                </c:pt>
                <c:pt idx="3">
                  <c:v>4.16</c:v>
                </c:pt>
                <c:pt idx="4">
                  <c:v>11.6</c:v>
                </c:pt>
                <c:pt idx="5">
                  <c:v>27.03</c:v>
                </c:pt>
                <c:pt idx="6">
                  <c:v>8.44</c:v>
                </c:pt>
                <c:pt idx="7">
                  <c:v>4.0599999999999996</c:v>
                </c:pt>
                <c:pt idx="8">
                  <c:v>9.85</c:v>
                </c:pt>
                <c:pt idx="9">
                  <c:v>12.45</c:v>
                </c:pt>
                <c:pt idx="10">
                  <c:v>6.71</c:v>
                </c:pt>
                <c:pt idx="11">
                  <c:v>12.48</c:v>
                </c:pt>
                <c:pt idx="12">
                  <c:v>9.65</c:v>
                </c:pt>
                <c:pt idx="13">
                  <c:v>4.5</c:v>
                </c:pt>
                <c:pt idx="14">
                  <c:v>5.96</c:v>
                </c:pt>
                <c:pt idx="15">
                  <c:v>4.6100000000000003</c:v>
                </c:pt>
                <c:pt idx="16">
                  <c:v>8.99</c:v>
                </c:pt>
                <c:pt idx="17">
                  <c:v>10.58</c:v>
                </c:pt>
                <c:pt idx="18">
                  <c:v>7.02</c:v>
                </c:pt>
                <c:pt idx="19">
                  <c:v>3.52</c:v>
                </c:pt>
                <c:pt idx="20">
                  <c:v>3.85</c:v>
                </c:pt>
                <c:pt idx="21">
                  <c:v>3.65</c:v>
                </c:pt>
                <c:pt idx="22">
                  <c:v>4.34</c:v>
                </c:pt>
                <c:pt idx="23">
                  <c:v>7.71</c:v>
                </c:pt>
                <c:pt idx="24">
                  <c:v>6.58</c:v>
                </c:pt>
                <c:pt idx="25">
                  <c:v>4.59</c:v>
                </c:pt>
              </c:numCache>
            </c:numRef>
          </c:val>
        </c:ser>
        <c:ser>
          <c:idx val="4"/>
          <c:order val="4"/>
          <c:tx>
            <c:strRef>
              <c:f>Metals!$W$6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Metals!$W$7:$W$32</c:f>
              <c:numCache>
                <c:formatCode>General</c:formatCode>
                <c:ptCount val="26"/>
                <c:pt idx="0">
                  <c:v>8.6199999999999992</c:v>
                </c:pt>
                <c:pt idx="1">
                  <c:v>7.34</c:v>
                </c:pt>
                <c:pt idx="2">
                  <c:v>10.56</c:v>
                </c:pt>
                <c:pt idx="3">
                  <c:v>8.9499999999999993</c:v>
                </c:pt>
                <c:pt idx="4">
                  <c:v>8.14</c:v>
                </c:pt>
                <c:pt idx="5">
                  <c:v>7.56</c:v>
                </c:pt>
                <c:pt idx="6">
                  <c:v>5.67</c:v>
                </c:pt>
                <c:pt idx="7">
                  <c:v>6.34</c:v>
                </c:pt>
                <c:pt idx="8">
                  <c:v>6.21</c:v>
                </c:pt>
                <c:pt idx="9">
                  <c:v>4.9800000000000004</c:v>
                </c:pt>
                <c:pt idx="10">
                  <c:v>5.43</c:v>
                </c:pt>
                <c:pt idx="11">
                  <c:v>5.09</c:v>
                </c:pt>
                <c:pt idx="12">
                  <c:v>9.0399999999999991</c:v>
                </c:pt>
                <c:pt idx="13">
                  <c:v>4.28</c:v>
                </c:pt>
                <c:pt idx="14">
                  <c:v>4.71</c:v>
                </c:pt>
                <c:pt idx="15">
                  <c:v>5.24</c:v>
                </c:pt>
                <c:pt idx="16">
                  <c:v>4.5599999999999996</c:v>
                </c:pt>
                <c:pt idx="17">
                  <c:v>5.2</c:v>
                </c:pt>
                <c:pt idx="18">
                  <c:v>3.99</c:v>
                </c:pt>
                <c:pt idx="19">
                  <c:v>3.86</c:v>
                </c:pt>
                <c:pt idx="20">
                  <c:v>5.23</c:v>
                </c:pt>
                <c:pt idx="21">
                  <c:v>5.88</c:v>
                </c:pt>
                <c:pt idx="22">
                  <c:v>5.56</c:v>
                </c:pt>
                <c:pt idx="23">
                  <c:v>5.23</c:v>
                </c:pt>
                <c:pt idx="24">
                  <c:v>2.41</c:v>
                </c:pt>
                <c:pt idx="25">
                  <c:v>0.03</c:v>
                </c:pt>
              </c:numCache>
            </c:numRef>
          </c:val>
        </c:ser>
        <c:ser>
          <c:idx val="5"/>
          <c:order val="5"/>
          <c:tx>
            <c:strRef>
              <c:f>Metals!$X$6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Metals!$X$7:$X$32</c:f>
              <c:numCache>
                <c:formatCode>General</c:formatCode>
                <c:ptCount val="26"/>
                <c:pt idx="0">
                  <c:v>0.6</c:v>
                </c:pt>
                <c:pt idx="1">
                  <c:v>0.52</c:v>
                </c:pt>
                <c:pt idx="2">
                  <c:v>0.5</c:v>
                </c:pt>
                <c:pt idx="3">
                  <c:v>0.31</c:v>
                </c:pt>
                <c:pt idx="4">
                  <c:v>0.42</c:v>
                </c:pt>
                <c:pt idx="5">
                  <c:v>0.34</c:v>
                </c:pt>
                <c:pt idx="6">
                  <c:v>0.26</c:v>
                </c:pt>
                <c:pt idx="7">
                  <c:v>0.42</c:v>
                </c:pt>
                <c:pt idx="8">
                  <c:v>0.56999999999999995</c:v>
                </c:pt>
                <c:pt idx="9">
                  <c:v>0.61</c:v>
                </c:pt>
                <c:pt idx="10">
                  <c:v>0.61</c:v>
                </c:pt>
                <c:pt idx="11">
                  <c:v>0.54</c:v>
                </c:pt>
                <c:pt idx="12">
                  <c:v>0.44</c:v>
                </c:pt>
                <c:pt idx="13">
                  <c:v>0.23</c:v>
                </c:pt>
                <c:pt idx="14">
                  <c:v>0.48</c:v>
                </c:pt>
                <c:pt idx="15">
                  <c:v>0.44</c:v>
                </c:pt>
                <c:pt idx="16">
                  <c:v>0.59</c:v>
                </c:pt>
                <c:pt idx="17">
                  <c:v>0.66</c:v>
                </c:pt>
                <c:pt idx="18">
                  <c:v>0.67</c:v>
                </c:pt>
                <c:pt idx="19">
                  <c:v>0.35</c:v>
                </c:pt>
                <c:pt idx="20">
                  <c:v>0.4</c:v>
                </c:pt>
                <c:pt idx="21">
                  <c:v>0.48</c:v>
                </c:pt>
                <c:pt idx="22">
                  <c:v>0.49</c:v>
                </c:pt>
                <c:pt idx="23">
                  <c:v>0.35</c:v>
                </c:pt>
                <c:pt idx="24">
                  <c:v>0.5</c:v>
                </c:pt>
                <c:pt idx="25">
                  <c:v>0.44</c:v>
                </c:pt>
              </c:numCache>
            </c:numRef>
          </c:val>
        </c:ser>
        <c:ser>
          <c:idx val="6"/>
          <c:order val="6"/>
          <c:tx>
            <c:strRef>
              <c:f>Metals!$Y$6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Metals!$Y$7:$Y$32</c:f>
              <c:numCache>
                <c:formatCode>General</c:formatCode>
                <c:ptCount val="26"/>
                <c:pt idx="0">
                  <c:v>20.46</c:v>
                </c:pt>
                <c:pt idx="1">
                  <c:v>6.2</c:v>
                </c:pt>
                <c:pt idx="2">
                  <c:v>7.09</c:v>
                </c:pt>
                <c:pt idx="3">
                  <c:v>5.33</c:v>
                </c:pt>
                <c:pt idx="4">
                  <c:v>6.89</c:v>
                </c:pt>
                <c:pt idx="5">
                  <c:v>5.44</c:v>
                </c:pt>
                <c:pt idx="6">
                  <c:v>4.71</c:v>
                </c:pt>
                <c:pt idx="7">
                  <c:v>3.72</c:v>
                </c:pt>
                <c:pt idx="8">
                  <c:v>6.78</c:v>
                </c:pt>
                <c:pt idx="9">
                  <c:v>3.91</c:v>
                </c:pt>
                <c:pt idx="10">
                  <c:v>4.34</c:v>
                </c:pt>
                <c:pt idx="11">
                  <c:v>2.06</c:v>
                </c:pt>
                <c:pt idx="12">
                  <c:v>2.0099999999999998</c:v>
                </c:pt>
                <c:pt idx="13">
                  <c:v>1.6</c:v>
                </c:pt>
                <c:pt idx="14">
                  <c:v>1.81</c:v>
                </c:pt>
                <c:pt idx="15">
                  <c:v>1.74</c:v>
                </c:pt>
                <c:pt idx="16">
                  <c:v>1.96</c:v>
                </c:pt>
                <c:pt idx="17">
                  <c:v>2</c:v>
                </c:pt>
                <c:pt idx="18">
                  <c:v>2.08</c:v>
                </c:pt>
                <c:pt idx="19">
                  <c:v>1.75</c:v>
                </c:pt>
                <c:pt idx="20">
                  <c:v>1.42</c:v>
                </c:pt>
                <c:pt idx="21">
                  <c:v>2.06</c:v>
                </c:pt>
                <c:pt idx="22">
                  <c:v>1.75</c:v>
                </c:pt>
                <c:pt idx="23">
                  <c:v>1.48</c:v>
                </c:pt>
                <c:pt idx="24">
                  <c:v>2.1800000000000002</c:v>
                </c:pt>
                <c:pt idx="25">
                  <c:v>1.85</c:v>
                </c:pt>
              </c:numCache>
            </c:numRef>
          </c:val>
        </c:ser>
        <c:ser>
          <c:idx val="9"/>
          <c:order val="7"/>
          <c:tx>
            <c:strRef>
              <c:f>Metals!$AB$6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Metals!$AB$7:$AB$32</c:f>
              <c:numCache>
                <c:formatCode>General</c:formatCode>
                <c:ptCount val="2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1.23</c:v>
                </c:pt>
                <c:pt idx="6">
                  <c:v>1.23</c:v>
                </c:pt>
                <c:pt idx="7">
                  <c:v>1.23</c:v>
                </c:pt>
                <c:pt idx="8">
                  <c:v>1.23</c:v>
                </c:pt>
                <c:pt idx="9">
                  <c:v>1.23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1.05</c:v>
                </c:pt>
                <c:pt idx="16">
                  <c:v>1.05</c:v>
                </c:pt>
                <c:pt idx="17">
                  <c:v>1.05</c:v>
                </c:pt>
                <c:pt idx="18">
                  <c:v>1.05</c:v>
                </c:pt>
                <c:pt idx="19">
                  <c:v>1.05</c:v>
                </c:pt>
                <c:pt idx="20">
                  <c:v>0.98</c:v>
                </c:pt>
                <c:pt idx="21">
                  <c:v>0.77</c:v>
                </c:pt>
                <c:pt idx="22">
                  <c:v>0.9</c:v>
                </c:pt>
                <c:pt idx="23">
                  <c:v>0.64</c:v>
                </c:pt>
                <c:pt idx="24">
                  <c:v>1.47</c:v>
                </c:pt>
              </c:numCache>
            </c:numRef>
          </c:val>
        </c:ser>
        <c:ser>
          <c:idx val="8"/>
          <c:order val="8"/>
          <c:tx>
            <c:strRef>
              <c:f>Metals!$AA$6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cat>
            <c:numRef>
              <c:f>Metals!$R$7:$R$32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Metals!$AA$7:$AA$32</c:f>
              <c:numCache>
                <c:formatCode>General</c:formatCode>
                <c:ptCount val="26"/>
                <c:pt idx="0">
                  <c:v>9.1300000000000008</c:v>
                </c:pt>
                <c:pt idx="1">
                  <c:v>9.1300000000000008</c:v>
                </c:pt>
                <c:pt idx="2">
                  <c:v>9.1300000000000008</c:v>
                </c:pt>
                <c:pt idx="3">
                  <c:v>9.1300000000000008</c:v>
                </c:pt>
                <c:pt idx="4">
                  <c:v>9.1300000000000008</c:v>
                </c:pt>
                <c:pt idx="5">
                  <c:v>6.46</c:v>
                </c:pt>
                <c:pt idx="6">
                  <c:v>6.46</c:v>
                </c:pt>
                <c:pt idx="7">
                  <c:v>6.46</c:v>
                </c:pt>
                <c:pt idx="8">
                  <c:v>6.46</c:v>
                </c:pt>
                <c:pt idx="9">
                  <c:v>6.46</c:v>
                </c:pt>
                <c:pt idx="10">
                  <c:v>5.24</c:v>
                </c:pt>
                <c:pt idx="11">
                  <c:v>5.24</c:v>
                </c:pt>
                <c:pt idx="12">
                  <c:v>5.24</c:v>
                </c:pt>
                <c:pt idx="13">
                  <c:v>5.24</c:v>
                </c:pt>
                <c:pt idx="14">
                  <c:v>5.24</c:v>
                </c:pt>
                <c:pt idx="15">
                  <c:v>3.38</c:v>
                </c:pt>
                <c:pt idx="16">
                  <c:v>3.38</c:v>
                </c:pt>
                <c:pt idx="17">
                  <c:v>3.38</c:v>
                </c:pt>
                <c:pt idx="18">
                  <c:v>3.38</c:v>
                </c:pt>
                <c:pt idx="19">
                  <c:v>3.38</c:v>
                </c:pt>
                <c:pt idx="20">
                  <c:v>2.4900000000000002</c:v>
                </c:pt>
                <c:pt idx="21">
                  <c:v>2.5299999999999998</c:v>
                </c:pt>
                <c:pt idx="22">
                  <c:v>1.88</c:v>
                </c:pt>
                <c:pt idx="23">
                  <c:v>1.71</c:v>
                </c:pt>
                <c:pt idx="24">
                  <c:v>2.48</c:v>
                </c:pt>
                <c:pt idx="25">
                  <c:v>3.95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86080"/>
        <c:axId val="31088000"/>
      </c:barChart>
      <c:catAx>
        <c:axId val="31086080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1088000"/>
        <c:crosses val="autoZero"/>
        <c:auto val="1"/>
        <c:lblAlgn val="ctr"/>
        <c:lblOffset val="100"/>
        <c:noMultiLvlLbl val="0"/>
      </c:catAx>
      <c:valAx>
        <c:axId val="3108800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Cadmium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08608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883398778329729"/>
          <c:y val="3.4247178900240823E-2"/>
          <c:w val="0.27871691036634"/>
          <c:h val="0.35506959697523394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48014153453373E-2"/>
          <c:y val="3.8986816779929837E-2"/>
          <c:w val="0.90313031518068876"/>
          <c:h val="0.84790076068218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Metals!$AJ$6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Metals!$AJ$7:$AJ$32</c:f>
              <c:numCache>
                <c:formatCode>General</c:formatCode>
                <c:ptCount val="26"/>
                <c:pt idx="0">
                  <c:v>224.96</c:v>
                </c:pt>
                <c:pt idx="1">
                  <c:v>369.86</c:v>
                </c:pt>
                <c:pt idx="2">
                  <c:v>320.51</c:v>
                </c:pt>
                <c:pt idx="3">
                  <c:v>389.84</c:v>
                </c:pt>
                <c:pt idx="4">
                  <c:v>292.27999999999997</c:v>
                </c:pt>
                <c:pt idx="5">
                  <c:v>213.73</c:v>
                </c:pt>
                <c:pt idx="6">
                  <c:v>158.11000000000001</c:v>
                </c:pt>
                <c:pt idx="7">
                  <c:v>210.46</c:v>
                </c:pt>
                <c:pt idx="8">
                  <c:v>318.02</c:v>
                </c:pt>
                <c:pt idx="9">
                  <c:v>351.25</c:v>
                </c:pt>
                <c:pt idx="10">
                  <c:v>401.62</c:v>
                </c:pt>
                <c:pt idx="11">
                  <c:v>274.83</c:v>
                </c:pt>
                <c:pt idx="12">
                  <c:v>297.12</c:v>
                </c:pt>
                <c:pt idx="13">
                  <c:v>136.55000000000001</c:v>
                </c:pt>
                <c:pt idx="14">
                  <c:v>235.69</c:v>
                </c:pt>
                <c:pt idx="15">
                  <c:v>169.05</c:v>
                </c:pt>
                <c:pt idx="16">
                  <c:v>442.24</c:v>
                </c:pt>
                <c:pt idx="17">
                  <c:v>228.93</c:v>
                </c:pt>
                <c:pt idx="18">
                  <c:v>165.18</c:v>
                </c:pt>
                <c:pt idx="19">
                  <c:v>254.32</c:v>
                </c:pt>
                <c:pt idx="20">
                  <c:v>108.98</c:v>
                </c:pt>
                <c:pt idx="21">
                  <c:v>133.49</c:v>
                </c:pt>
                <c:pt idx="22">
                  <c:v>344.5</c:v>
                </c:pt>
                <c:pt idx="23">
                  <c:v>157.18</c:v>
                </c:pt>
                <c:pt idx="24">
                  <c:v>183.11</c:v>
                </c:pt>
                <c:pt idx="25">
                  <c:v>92.47</c:v>
                </c:pt>
              </c:numCache>
            </c:numRef>
          </c:val>
        </c:ser>
        <c:ser>
          <c:idx val="1"/>
          <c:order val="1"/>
          <c:tx>
            <c:strRef>
              <c:f>Metals!$AK$6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b="1"/>
                    </a:pPr>
                    <a:r>
                      <a:rPr lang="en-US"/>
                      <a:t>*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Metals!$AK$7:$AK$32</c:f>
              <c:numCache>
                <c:formatCode>General</c:formatCode>
                <c:ptCount val="26"/>
                <c:pt idx="0">
                  <c:v>67.56</c:v>
                </c:pt>
                <c:pt idx="1">
                  <c:v>92.88</c:v>
                </c:pt>
                <c:pt idx="2">
                  <c:v>35.159999999999997</c:v>
                </c:pt>
                <c:pt idx="3">
                  <c:v>213.56</c:v>
                </c:pt>
                <c:pt idx="4">
                  <c:v>33.409999999999997</c:v>
                </c:pt>
                <c:pt idx="5">
                  <c:v>10.72</c:v>
                </c:pt>
                <c:pt idx="6">
                  <c:v>0.11</c:v>
                </c:pt>
                <c:pt idx="7">
                  <c:v>5.0599999999999996</c:v>
                </c:pt>
                <c:pt idx="8">
                  <c:v>7.62</c:v>
                </c:pt>
                <c:pt idx="9">
                  <c:v>5.39</c:v>
                </c:pt>
                <c:pt idx="10">
                  <c:v>5.66</c:v>
                </c:pt>
                <c:pt idx="11">
                  <c:v>4.84</c:v>
                </c:pt>
                <c:pt idx="12">
                  <c:v>7.46</c:v>
                </c:pt>
                <c:pt idx="13">
                  <c:v>8.33</c:v>
                </c:pt>
                <c:pt idx="14">
                  <c:v>19.13</c:v>
                </c:pt>
                <c:pt idx="15">
                  <c:v>4.5999999999999996</c:v>
                </c:pt>
                <c:pt idx="16">
                  <c:v>11.82</c:v>
                </c:pt>
                <c:pt idx="17">
                  <c:v>71.510000000000005</c:v>
                </c:pt>
                <c:pt idx="18">
                  <c:v>9.74</c:v>
                </c:pt>
                <c:pt idx="19">
                  <c:v>16.03</c:v>
                </c:pt>
                <c:pt idx="20">
                  <c:v>38.46</c:v>
                </c:pt>
                <c:pt idx="21">
                  <c:v>44.51</c:v>
                </c:pt>
                <c:pt idx="22">
                  <c:v>64.81</c:v>
                </c:pt>
                <c:pt idx="23">
                  <c:v>67.959999999999994</c:v>
                </c:pt>
                <c:pt idx="24">
                  <c:v>50.42</c:v>
                </c:pt>
                <c:pt idx="25">
                  <c:v>5.2</c:v>
                </c:pt>
              </c:numCache>
            </c:numRef>
          </c:val>
        </c:ser>
        <c:ser>
          <c:idx val="2"/>
          <c:order val="2"/>
          <c:tx>
            <c:strRef>
              <c:f>Metals!$AL$6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0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Metals!$AL$7:$AL$32</c:f>
              <c:numCache>
                <c:formatCode>General</c:formatCode>
                <c:ptCount val="26"/>
                <c:pt idx="0">
                  <c:v>27.5</c:v>
                </c:pt>
                <c:pt idx="1">
                  <c:v>36.65</c:v>
                </c:pt>
                <c:pt idx="2">
                  <c:v>32.5</c:v>
                </c:pt>
                <c:pt idx="3">
                  <c:v>36.65</c:v>
                </c:pt>
                <c:pt idx="4">
                  <c:v>48.22</c:v>
                </c:pt>
                <c:pt idx="5">
                  <c:v>43.14</c:v>
                </c:pt>
                <c:pt idx="6">
                  <c:v>47.48</c:v>
                </c:pt>
                <c:pt idx="7">
                  <c:v>43.05</c:v>
                </c:pt>
                <c:pt idx="8">
                  <c:v>54.43</c:v>
                </c:pt>
                <c:pt idx="9">
                  <c:v>64.44</c:v>
                </c:pt>
                <c:pt idx="10">
                  <c:v>112.66</c:v>
                </c:pt>
                <c:pt idx="11">
                  <c:v>39.700000000000003</c:v>
                </c:pt>
                <c:pt idx="12">
                  <c:v>23.22</c:v>
                </c:pt>
                <c:pt idx="13">
                  <c:v>23.22</c:v>
                </c:pt>
                <c:pt idx="14">
                  <c:v>0.4</c:v>
                </c:pt>
                <c:pt idx="15">
                  <c:v>1.1499999999999999</c:v>
                </c:pt>
                <c:pt idx="16">
                  <c:v>1.27</c:v>
                </c:pt>
                <c:pt idx="17">
                  <c:v>1.75</c:v>
                </c:pt>
                <c:pt idx="18">
                  <c:v>2.75</c:v>
                </c:pt>
                <c:pt idx="19">
                  <c:v>1.18</c:v>
                </c:pt>
                <c:pt idx="20">
                  <c:v>1.3</c:v>
                </c:pt>
                <c:pt idx="21">
                  <c:v>1.1599999999999999</c:v>
                </c:pt>
                <c:pt idx="22">
                  <c:v>1.85</c:v>
                </c:pt>
                <c:pt idx="23">
                  <c:v>1.73</c:v>
                </c:pt>
                <c:pt idx="24">
                  <c:v>1.4</c:v>
                </c:pt>
                <c:pt idx="25">
                  <c:v>1.33</c:v>
                </c:pt>
              </c:numCache>
            </c:numRef>
          </c:val>
        </c:ser>
        <c:ser>
          <c:idx val="3"/>
          <c:order val="3"/>
          <c:tx>
            <c:strRef>
              <c:f>Metals!$AM$6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Metals!$AM$7:$AM$32</c:f>
              <c:numCache>
                <c:formatCode>General</c:formatCode>
                <c:ptCount val="26"/>
                <c:pt idx="0">
                  <c:v>348.4</c:v>
                </c:pt>
                <c:pt idx="1">
                  <c:v>223.01</c:v>
                </c:pt>
                <c:pt idx="2">
                  <c:v>225.39</c:v>
                </c:pt>
                <c:pt idx="3">
                  <c:v>357.99</c:v>
                </c:pt>
                <c:pt idx="4">
                  <c:v>656.3</c:v>
                </c:pt>
                <c:pt idx="5">
                  <c:v>868.82</c:v>
                </c:pt>
                <c:pt idx="6">
                  <c:v>380.97</c:v>
                </c:pt>
                <c:pt idx="7">
                  <c:v>230.9</c:v>
                </c:pt>
                <c:pt idx="8">
                  <c:v>251.91</c:v>
                </c:pt>
                <c:pt idx="9">
                  <c:v>342.68</c:v>
                </c:pt>
                <c:pt idx="10">
                  <c:v>221.45</c:v>
                </c:pt>
                <c:pt idx="11">
                  <c:v>369.71</c:v>
                </c:pt>
                <c:pt idx="12">
                  <c:v>384.55</c:v>
                </c:pt>
                <c:pt idx="13">
                  <c:v>73.75</c:v>
                </c:pt>
                <c:pt idx="14">
                  <c:v>184.73</c:v>
                </c:pt>
                <c:pt idx="15">
                  <c:v>107.29</c:v>
                </c:pt>
                <c:pt idx="16">
                  <c:v>128.19999999999999</c:v>
                </c:pt>
                <c:pt idx="17">
                  <c:v>258.56</c:v>
                </c:pt>
                <c:pt idx="18">
                  <c:v>122.71</c:v>
                </c:pt>
                <c:pt idx="19">
                  <c:v>90.44</c:v>
                </c:pt>
                <c:pt idx="20">
                  <c:v>151.63999999999999</c:v>
                </c:pt>
                <c:pt idx="21">
                  <c:v>138.82</c:v>
                </c:pt>
                <c:pt idx="22">
                  <c:v>92.34</c:v>
                </c:pt>
                <c:pt idx="23">
                  <c:v>160.25</c:v>
                </c:pt>
                <c:pt idx="24">
                  <c:v>97.75</c:v>
                </c:pt>
                <c:pt idx="25">
                  <c:v>83.78</c:v>
                </c:pt>
              </c:numCache>
            </c:numRef>
          </c:val>
        </c:ser>
        <c:ser>
          <c:idx val="4"/>
          <c:order val="4"/>
          <c:tx>
            <c:strRef>
              <c:f>Metals!$AN$6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Metals!$AN$7:$AN$32</c:f>
              <c:numCache>
                <c:formatCode>General</c:formatCode>
                <c:ptCount val="26"/>
                <c:pt idx="0">
                  <c:v>214.2</c:v>
                </c:pt>
                <c:pt idx="1">
                  <c:v>296.64999999999998</c:v>
                </c:pt>
                <c:pt idx="2">
                  <c:v>314.85000000000002</c:v>
                </c:pt>
                <c:pt idx="3">
                  <c:v>377.97</c:v>
                </c:pt>
                <c:pt idx="4">
                  <c:v>247.6</c:v>
                </c:pt>
                <c:pt idx="5">
                  <c:v>185.9</c:v>
                </c:pt>
                <c:pt idx="6">
                  <c:v>126.1</c:v>
                </c:pt>
                <c:pt idx="7">
                  <c:v>151.81</c:v>
                </c:pt>
                <c:pt idx="8">
                  <c:v>181.52</c:v>
                </c:pt>
                <c:pt idx="9">
                  <c:v>125.51</c:v>
                </c:pt>
                <c:pt idx="10">
                  <c:v>169.55</c:v>
                </c:pt>
                <c:pt idx="11">
                  <c:v>158.93</c:v>
                </c:pt>
                <c:pt idx="12">
                  <c:v>220.46</c:v>
                </c:pt>
                <c:pt idx="13">
                  <c:v>117.3</c:v>
                </c:pt>
                <c:pt idx="14">
                  <c:v>138.82</c:v>
                </c:pt>
                <c:pt idx="15">
                  <c:v>136.30000000000001</c:v>
                </c:pt>
                <c:pt idx="16">
                  <c:v>129.41999999999999</c:v>
                </c:pt>
                <c:pt idx="17">
                  <c:v>142.02000000000001</c:v>
                </c:pt>
                <c:pt idx="18">
                  <c:v>116.06</c:v>
                </c:pt>
                <c:pt idx="19">
                  <c:v>103.63</c:v>
                </c:pt>
                <c:pt idx="20">
                  <c:v>103.65</c:v>
                </c:pt>
                <c:pt idx="21">
                  <c:v>137.97999999999999</c:v>
                </c:pt>
                <c:pt idx="22">
                  <c:v>109.37</c:v>
                </c:pt>
                <c:pt idx="23">
                  <c:v>125.86</c:v>
                </c:pt>
                <c:pt idx="24">
                  <c:v>70.16</c:v>
                </c:pt>
                <c:pt idx="25">
                  <c:v>1.94</c:v>
                </c:pt>
              </c:numCache>
            </c:numRef>
          </c:val>
        </c:ser>
        <c:ser>
          <c:idx val="5"/>
          <c:order val="5"/>
          <c:tx>
            <c:strRef>
              <c:f>Metals!$AO$6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Metals!$AO$7:$AO$32</c:f>
              <c:numCache>
                <c:formatCode>General</c:formatCode>
                <c:ptCount val="26"/>
                <c:pt idx="0">
                  <c:v>7.92</c:v>
                </c:pt>
                <c:pt idx="1">
                  <c:v>4.59</c:v>
                </c:pt>
                <c:pt idx="2">
                  <c:v>3.72</c:v>
                </c:pt>
                <c:pt idx="3">
                  <c:v>3.06</c:v>
                </c:pt>
                <c:pt idx="4">
                  <c:v>10.63</c:v>
                </c:pt>
                <c:pt idx="5">
                  <c:v>10.11</c:v>
                </c:pt>
                <c:pt idx="6">
                  <c:v>7.48</c:v>
                </c:pt>
                <c:pt idx="7">
                  <c:v>8.4700000000000006</c:v>
                </c:pt>
                <c:pt idx="8">
                  <c:v>14.12</c:v>
                </c:pt>
                <c:pt idx="9">
                  <c:v>16.649999999999999</c:v>
                </c:pt>
                <c:pt idx="10">
                  <c:v>14.5</c:v>
                </c:pt>
                <c:pt idx="11">
                  <c:v>14.68</c:v>
                </c:pt>
                <c:pt idx="12">
                  <c:v>9.56</c:v>
                </c:pt>
                <c:pt idx="13">
                  <c:v>5.72</c:v>
                </c:pt>
                <c:pt idx="14">
                  <c:v>12.91</c:v>
                </c:pt>
                <c:pt idx="15">
                  <c:v>12.84</c:v>
                </c:pt>
                <c:pt idx="16">
                  <c:v>16.75</c:v>
                </c:pt>
                <c:pt idx="17">
                  <c:v>16.13</c:v>
                </c:pt>
                <c:pt idx="18">
                  <c:v>18.29</c:v>
                </c:pt>
                <c:pt idx="19">
                  <c:v>13.32</c:v>
                </c:pt>
                <c:pt idx="20">
                  <c:v>10.49</c:v>
                </c:pt>
                <c:pt idx="21">
                  <c:v>12.63</c:v>
                </c:pt>
                <c:pt idx="22">
                  <c:v>13.09</c:v>
                </c:pt>
                <c:pt idx="23">
                  <c:v>7.47</c:v>
                </c:pt>
                <c:pt idx="24">
                  <c:v>12.87</c:v>
                </c:pt>
                <c:pt idx="25">
                  <c:v>10.66</c:v>
                </c:pt>
              </c:numCache>
            </c:numRef>
          </c:val>
        </c:ser>
        <c:ser>
          <c:idx val="6"/>
          <c:order val="6"/>
          <c:tx>
            <c:strRef>
              <c:f>Metals!$AP$6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Metals!$AP$7:$AP$32</c:f>
              <c:numCache>
                <c:formatCode>General</c:formatCode>
                <c:ptCount val="26"/>
                <c:pt idx="0">
                  <c:v>98.76</c:v>
                </c:pt>
                <c:pt idx="1">
                  <c:v>48.14</c:v>
                </c:pt>
                <c:pt idx="2">
                  <c:v>57.58</c:v>
                </c:pt>
                <c:pt idx="3">
                  <c:v>47.03</c:v>
                </c:pt>
                <c:pt idx="4">
                  <c:v>54.92</c:v>
                </c:pt>
                <c:pt idx="5">
                  <c:v>64.23</c:v>
                </c:pt>
                <c:pt idx="6">
                  <c:v>34.979999999999997</c:v>
                </c:pt>
                <c:pt idx="7">
                  <c:v>35.76</c:v>
                </c:pt>
                <c:pt idx="8">
                  <c:v>129.37</c:v>
                </c:pt>
                <c:pt idx="9">
                  <c:v>41.79</c:v>
                </c:pt>
                <c:pt idx="10">
                  <c:v>57.65</c:v>
                </c:pt>
                <c:pt idx="11">
                  <c:v>27.12</c:v>
                </c:pt>
                <c:pt idx="12">
                  <c:v>32.53</c:v>
                </c:pt>
                <c:pt idx="13">
                  <c:v>29.42</c:v>
                </c:pt>
                <c:pt idx="14">
                  <c:v>33.33</c:v>
                </c:pt>
                <c:pt idx="15">
                  <c:v>32.71</c:v>
                </c:pt>
                <c:pt idx="16">
                  <c:v>31.41</c:v>
                </c:pt>
                <c:pt idx="17">
                  <c:v>42.37</c:v>
                </c:pt>
                <c:pt idx="18">
                  <c:v>37.22</c:v>
                </c:pt>
                <c:pt idx="19">
                  <c:v>28.18</c:v>
                </c:pt>
                <c:pt idx="20">
                  <c:v>24.29</c:v>
                </c:pt>
                <c:pt idx="21">
                  <c:v>36.26</c:v>
                </c:pt>
                <c:pt idx="22">
                  <c:v>33.659999999999997</c:v>
                </c:pt>
                <c:pt idx="23">
                  <c:v>27.61</c:v>
                </c:pt>
                <c:pt idx="24">
                  <c:v>46.6</c:v>
                </c:pt>
                <c:pt idx="25">
                  <c:v>38.31</c:v>
                </c:pt>
              </c:numCache>
            </c:numRef>
          </c:val>
        </c:ser>
        <c:ser>
          <c:idx val="9"/>
          <c:order val="7"/>
          <c:tx>
            <c:strRef>
              <c:f>Metals!$AS$6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Metals!$AS$7:$AS$32</c:f>
              <c:numCache>
                <c:formatCode>General</c:formatCode>
                <c:ptCount val="26"/>
                <c:pt idx="0">
                  <c:v>59.18</c:v>
                </c:pt>
                <c:pt idx="1">
                  <c:v>59.18</c:v>
                </c:pt>
                <c:pt idx="2">
                  <c:v>59.18</c:v>
                </c:pt>
                <c:pt idx="3">
                  <c:v>59.18</c:v>
                </c:pt>
                <c:pt idx="4">
                  <c:v>59.18</c:v>
                </c:pt>
                <c:pt idx="5">
                  <c:v>108.52</c:v>
                </c:pt>
                <c:pt idx="6">
                  <c:v>108.52</c:v>
                </c:pt>
                <c:pt idx="7">
                  <c:v>108.52</c:v>
                </c:pt>
                <c:pt idx="8">
                  <c:v>108.52</c:v>
                </c:pt>
                <c:pt idx="9">
                  <c:v>108.52</c:v>
                </c:pt>
                <c:pt idx="10">
                  <c:v>58.25</c:v>
                </c:pt>
                <c:pt idx="11">
                  <c:v>58.25</c:v>
                </c:pt>
                <c:pt idx="12">
                  <c:v>58.25</c:v>
                </c:pt>
                <c:pt idx="13">
                  <c:v>58.25</c:v>
                </c:pt>
                <c:pt idx="14">
                  <c:v>58.25</c:v>
                </c:pt>
                <c:pt idx="15">
                  <c:v>36.89</c:v>
                </c:pt>
                <c:pt idx="16">
                  <c:v>36.89</c:v>
                </c:pt>
                <c:pt idx="17">
                  <c:v>36.89</c:v>
                </c:pt>
                <c:pt idx="18">
                  <c:v>36.89</c:v>
                </c:pt>
                <c:pt idx="19">
                  <c:v>36.89</c:v>
                </c:pt>
                <c:pt idx="20">
                  <c:v>29.96</c:v>
                </c:pt>
                <c:pt idx="21">
                  <c:v>41.25</c:v>
                </c:pt>
                <c:pt idx="22">
                  <c:v>41.25</c:v>
                </c:pt>
                <c:pt idx="23">
                  <c:v>31.61</c:v>
                </c:pt>
                <c:pt idx="24">
                  <c:v>69.23</c:v>
                </c:pt>
              </c:numCache>
            </c:numRef>
          </c:val>
        </c:ser>
        <c:ser>
          <c:idx val="8"/>
          <c:order val="8"/>
          <c:tx>
            <c:strRef>
              <c:f>Metals!$AR$6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cat>
            <c:numRef>
              <c:f>Metals!$AI$7:$AI$32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Metals!$AR$7:$AR$32</c:f>
              <c:numCache>
                <c:formatCode>General</c:formatCode>
                <c:ptCount val="26"/>
                <c:pt idx="0">
                  <c:v>1236.55</c:v>
                </c:pt>
                <c:pt idx="1">
                  <c:v>1236.55</c:v>
                </c:pt>
                <c:pt idx="2">
                  <c:v>1236.55</c:v>
                </c:pt>
                <c:pt idx="3">
                  <c:v>1236.55</c:v>
                </c:pt>
                <c:pt idx="4">
                  <c:v>1236.55</c:v>
                </c:pt>
                <c:pt idx="5">
                  <c:v>516.19000000000005</c:v>
                </c:pt>
                <c:pt idx="6">
                  <c:v>516.19000000000005</c:v>
                </c:pt>
                <c:pt idx="7">
                  <c:v>516.19000000000005</c:v>
                </c:pt>
                <c:pt idx="8">
                  <c:v>516.19000000000005</c:v>
                </c:pt>
                <c:pt idx="9">
                  <c:v>516.19000000000005</c:v>
                </c:pt>
                <c:pt idx="10">
                  <c:v>133.58000000000001</c:v>
                </c:pt>
                <c:pt idx="11">
                  <c:v>133.58000000000001</c:v>
                </c:pt>
                <c:pt idx="12">
                  <c:v>133.58000000000001</c:v>
                </c:pt>
                <c:pt idx="13">
                  <c:v>133.58000000000001</c:v>
                </c:pt>
                <c:pt idx="14">
                  <c:v>133.58000000000001</c:v>
                </c:pt>
                <c:pt idx="15">
                  <c:v>88.58</c:v>
                </c:pt>
                <c:pt idx="16">
                  <c:v>88.58</c:v>
                </c:pt>
                <c:pt idx="17">
                  <c:v>88.58</c:v>
                </c:pt>
                <c:pt idx="18">
                  <c:v>88.58</c:v>
                </c:pt>
                <c:pt idx="19">
                  <c:v>88.58</c:v>
                </c:pt>
                <c:pt idx="20">
                  <c:v>53.95</c:v>
                </c:pt>
                <c:pt idx="21">
                  <c:v>59.17</c:v>
                </c:pt>
                <c:pt idx="22">
                  <c:v>59.17</c:v>
                </c:pt>
                <c:pt idx="23">
                  <c:v>45.46</c:v>
                </c:pt>
                <c:pt idx="24">
                  <c:v>61.46</c:v>
                </c:pt>
                <c:pt idx="25">
                  <c:v>130.69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03328"/>
        <c:axId val="31205248"/>
      </c:barChart>
      <c:catAx>
        <c:axId val="3120332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1205248"/>
        <c:crosses val="autoZero"/>
        <c:auto val="1"/>
        <c:lblAlgn val="ctr"/>
        <c:lblOffset val="100"/>
        <c:noMultiLvlLbl val="0"/>
      </c:catAx>
      <c:valAx>
        <c:axId val="31205248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Lead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20332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2085205079245662"/>
          <c:y val="4.9859716000872426E-2"/>
          <c:w val="0.24028397769805943"/>
          <c:h val="0.3659146978156837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279013670815441E-2"/>
          <c:y val="3.322864098344927E-2"/>
          <c:w val="0.89235371103740091"/>
          <c:h val="0.826012162447298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Metals!$B$6</c:f>
              <c:strCache>
                <c:ptCount val="1"/>
                <c:pt idx="0">
                  <c:v>via UK            </c:v>
                </c:pt>
              </c:strCache>
            </c:strRef>
          </c:tx>
          <c:spPr>
            <a:solidFill>
              <a:srgbClr val="FF8643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Metals!$B$7:$B$32</c:f>
              <c:numCache>
                <c:formatCode>General</c:formatCode>
                <c:ptCount val="26"/>
                <c:pt idx="0">
                  <c:v>3.54</c:v>
                </c:pt>
                <c:pt idx="1">
                  <c:v>4.22</c:v>
                </c:pt>
                <c:pt idx="2">
                  <c:v>2.33</c:v>
                </c:pt>
                <c:pt idx="3">
                  <c:v>2.41</c:v>
                </c:pt>
                <c:pt idx="4">
                  <c:v>2.46</c:v>
                </c:pt>
                <c:pt idx="5">
                  <c:v>1.62</c:v>
                </c:pt>
                <c:pt idx="6">
                  <c:v>1.49</c:v>
                </c:pt>
                <c:pt idx="7">
                  <c:v>2.27</c:v>
                </c:pt>
                <c:pt idx="8">
                  <c:v>2.59</c:v>
                </c:pt>
                <c:pt idx="9">
                  <c:v>1.49</c:v>
                </c:pt>
                <c:pt idx="10">
                  <c:v>2.2599999999999998</c:v>
                </c:pt>
                <c:pt idx="11">
                  <c:v>1.21</c:v>
                </c:pt>
                <c:pt idx="12">
                  <c:v>2.15</c:v>
                </c:pt>
                <c:pt idx="13">
                  <c:v>1.07</c:v>
                </c:pt>
                <c:pt idx="14">
                  <c:v>0.61</c:v>
                </c:pt>
                <c:pt idx="15">
                  <c:v>0.44</c:v>
                </c:pt>
                <c:pt idx="16">
                  <c:v>0.53</c:v>
                </c:pt>
                <c:pt idx="17">
                  <c:v>0.59</c:v>
                </c:pt>
                <c:pt idx="18">
                  <c:v>0.56999999999999995</c:v>
                </c:pt>
                <c:pt idx="19">
                  <c:v>0.39</c:v>
                </c:pt>
                <c:pt idx="20">
                  <c:v>0.36</c:v>
                </c:pt>
                <c:pt idx="21">
                  <c:v>0.37</c:v>
                </c:pt>
                <c:pt idx="22">
                  <c:v>0.63</c:v>
                </c:pt>
                <c:pt idx="23">
                  <c:v>0.62</c:v>
                </c:pt>
                <c:pt idx="24">
                  <c:v>0.61</c:v>
                </c:pt>
                <c:pt idx="25">
                  <c:v>0.38</c:v>
                </c:pt>
              </c:numCache>
            </c:numRef>
          </c:val>
        </c:ser>
        <c:ser>
          <c:idx val="1"/>
          <c:order val="1"/>
          <c:tx>
            <c:strRef>
              <c:f>Metals!$C$6</c:f>
              <c:strCache>
                <c:ptCount val="1"/>
                <c:pt idx="0">
                  <c:v>via France</c:v>
                </c:pt>
              </c:strCache>
            </c:strRef>
          </c:tx>
          <c:spPr>
            <a:solidFill>
              <a:srgbClr val="63BBF2"/>
            </a:solidFill>
          </c:spPr>
          <c:invertIfNegative val="0"/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delete val="1"/>
            </c:dLbl>
            <c:dLbl>
              <c:idx val="23"/>
              <c:delete val="1"/>
            </c:dLbl>
            <c:dLbl>
              <c:idx val="24"/>
              <c:delete val="1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b="1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Metals!$C$7:$C$32</c:f>
              <c:numCache>
                <c:formatCode>General</c:formatCode>
                <c:ptCount val="26"/>
                <c:pt idx="0">
                  <c:v>0.53</c:v>
                </c:pt>
                <c:pt idx="1">
                  <c:v>1.05</c:v>
                </c:pt>
                <c:pt idx="2">
                  <c:v>0.55000000000000004</c:v>
                </c:pt>
                <c:pt idx="3">
                  <c:v>0.27</c:v>
                </c:pt>
                <c:pt idx="4">
                  <c:v>0.27</c:v>
                </c:pt>
                <c:pt idx="5">
                  <c:v>0.13</c:v>
                </c:pt>
                <c:pt idx="6">
                  <c:v>0.06</c:v>
                </c:pt>
                <c:pt idx="7">
                  <c:v>0.04</c:v>
                </c:pt>
                <c:pt idx="8">
                  <c:v>0.13</c:v>
                </c:pt>
                <c:pt idx="9">
                  <c:v>0.09</c:v>
                </c:pt>
                <c:pt idx="10">
                  <c:v>7.0000000000000007E-2</c:v>
                </c:pt>
                <c:pt idx="11">
                  <c:v>0.22</c:v>
                </c:pt>
                <c:pt idx="12">
                  <c:v>0.09</c:v>
                </c:pt>
                <c:pt idx="13">
                  <c:v>0.09</c:v>
                </c:pt>
                <c:pt idx="14">
                  <c:v>0.21</c:v>
                </c:pt>
                <c:pt idx="15">
                  <c:v>0.09</c:v>
                </c:pt>
                <c:pt idx="16">
                  <c:v>0.28000000000000003</c:v>
                </c:pt>
                <c:pt idx="17">
                  <c:v>0.27</c:v>
                </c:pt>
                <c:pt idx="18">
                  <c:v>0.27</c:v>
                </c:pt>
                <c:pt idx="19">
                  <c:v>0.27</c:v>
                </c:pt>
                <c:pt idx="20">
                  <c:v>0.27</c:v>
                </c:pt>
                <c:pt idx="21">
                  <c:v>0.27</c:v>
                </c:pt>
                <c:pt idx="22">
                  <c:v>0.34</c:v>
                </c:pt>
                <c:pt idx="23">
                  <c:v>0.49</c:v>
                </c:pt>
                <c:pt idx="24">
                  <c:v>0.41</c:v>
                </c:pt>
                <c:pt idx="25">
                  <c:v>0.27</c:v>
                </c:pt>
              </c:numCache>
            </c:numRef>
          </c:val>
        </c:ser>
        <c:ser>
          <c:idx val="2"/>
          <c:order val="2"/>
          <c:tx>
            <c:strRef>
              <c:f>Metals!$D$6</c:f>
              <c:strCache>
                <c:ptCount val="1"/>
                <c:pt idx="0">
                  <c:v>via Belgium</c:v>
                </c:pt>
              </c:strCache>
            </c:strRef>
          </c:tx>
          <c:spPr>
            <a:solidFill>
              <a:srgbClr val="748F1E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Metals!$D$7:$D$32</c:f>
              <c:numCache>
                <c:formatCode>General</c:formatCode>
                <c:ptCount val="26"/>
                <c:pt idx="0">
                  <c:v>4.05</c:v>
                </c:pt>
                <c:pt idx="1">
                  <c:v>1.1599999999999999</c:v>
                </c:pt>
                <c:pt idx="2">
                  <c:v>0.68</c:v>
                </c:pt>
                <c:pt idx="3">
                  <c:v>2.62</c:v>
                </c:pt>
                <c:pt idx="4">
                  <c:v>3.15</c:v>
                </c:pt>
                <c:pt idx="5">
                  <c:v>1.84</c:v>
                </c:pt>
                <c:pt idx="6">
                  <c:v>0.3</c:v>
                </c:pt>
                <c:pt idx="7">
                  <c:v>0.27</c:v>
                </c:pt>
                <c:pt idx="8">
                  <c:v>0.67</c:v>
                </c:pt>
                <c:pt idx="9">
                  <c:v>0.64</c:v>
                </c:pt>
                <c:pt idx="10">
                  <c:v>0.67</c:v>
                </c:pt>
                <c:pt idx="11">
                  <c:v>0.31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0.17</c:v>
                </c:pt>
                <c:pt idx="16">
                  <c:v>0.16</c:v>
                </c:pt>
                <c:pt idx="17">
                  <c:v>0.12</c:v>
                </c:pt>
                <c:pt idx="18">
                  <c:v>0.11</c:v>
                </c:pt>
                <c:pt idx="19">
                  <c:v>0.02</c:v>
                </c:pt>
                <c:pt idx="20">
                  <c:v>0.02</c:v>
                </c:pt>
                <c:pt idx="21">
                  <c:v>0.03</c:v>
                </c:pt>
                <c:pt idx="22">
                  <c:v>0.05</c:v>
                </c:pt>
                <c:pt idx="23">
                  <c:v>0.05</c:v>
                </c:pt>
                <c:pt idx="24">
                  <c:v>0.04</c:v>
                </c:pt>
                <c:pt idx="25">
                  <c:v>0.04</c:v>
                </c:pt>
              </c:numCache>
            </c:numRef>
          </c:val>
        </c:ser>
        <c:ser>
          <c:idx val="3"/>
          <c:order val="3"/>
          <c:tx>
            <c:strRef>
              <c:f>Metals!$E$6</c:f>
              <c:strCache>
                <c:ptCount val="1"/>
                <c:pt idx="0">
                  <c:v>via Netherlands</c:v>
                </c:pt>
              </c:strCache>
            </c:strRef>
          </c:tx>
          <c:spPr>
            <a:solidFill>
              <a:srgbClr val="F2E399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Metals!$E$7:$E$32</c:f>
              <c:numCache>
                <c:formatCode>General</c:formatCode>
                <c:ptCount val="26"/>
                <c:pt idx="0">
                  <c:v>3.21</c:v>
                </c:pt>
                <c:pt idx="1">
                  <c:v>2.9</c:v>
                </c:pt>
                <c:pt idx="2">
                  <c:v>3.25</c:v>
                </c:pt>
                <c:pt idx="3">
                  <c:v>3.13</c:v>
                </c:pt>
                <c:pt idx="4">
                  <c:v>6.06</c:v>
                </c:pt>
                <c:pt idx="5">
                  <c:v>8.0299999999999994</c:v>
                </c:pt>
                <c:pt idx="6">
                  <c:v>3.26</c:v>
                </c:pt>
                <c:pt idx="7">
                  <c:v>2.64</c:v>
                </c:pt>
                <c:pt idx="8">
                  <c:v>2.16</c:v>
                </c:pt>
                <c:pt idx="9">
                  <c:v>2.42</c:v>
                </c:pt>
                <c:pt idx="10">
                  <c:v>1.78</c:v>
                </c:pt>
                <c:pt idx="11">
                  <c:v>3.21</c:v>
                </c:pt>
                <c:pt idx="12">
                  <c:v>2.61</c:v>
                </c:pt>
                <c:pt idx="13">
                  <c:v>1.07</c:v>
                </c:pt>
                <c:pt idx="14">
                  <c:v>1.65</c:v>
                </c:pt>
                <c:pt idx="15">
                  <c:v>1.33</c:v>
                </c:pt>
                <c:pt idx="16">
                  <c:v>3.68</c:v>
                </c:pt>
                <c:pt idx="17">
                  <c:v>2.5499999999999998</c:v>
                </c:pt>
                <c:pt idx="18">
                  <c:v>0.15</c:v>
                </c:pt>
                <c:pt idx="19">
                  <c:v>0.57999999999999996</c:v>
                </c:pt>
                <c:pt idx="20">
                  <c:v>1.01</c:v>
                </c:pt>
                <c:pt idx="21">
                  <c:v>0.88</c:v>
                </c:pt>
                <c:pt idx="22">
                  <c:v>0.62</c:v>
                </c:pt>
                <c:pt idx="23">
                  <c:v>1.05</c:v>
                </c:pt>
                <c:pt idx="24">
                  <c:v>0.6</c:v>
                </c:pt>
                <c:pt idx="25">
                  <c:v>0.5</c:v>
                </c:pt>
              </c:numCache>
            </c:numRef>
          </c:val>
        </c:ser>
        <c:ser>
          <c:idx val="4"/>
          <c:order val="4"/>
          <c:tx>
            <c:strRef>
              <c:f>Metals!$F$6</c:f>
              <c:strCache>
                <c:ptCount val="1"/>
                <c:pt idx="0">
                  <c:v>via Germany</c:v>
                </c:pt>
              </c:strCache>
            </c:strRef>
          </c:tx>
          <c:spPr>
            <a:solidFill>
              <a:srgbClr val="EEBE00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Metals!$F$7:$F$32</c:f>
              <c:numCache>
                <c:formatCode>General</c:formatCode>
                <c:ptCount val="26"/>
                <c:pt idx="0">
                  <c:v>10.44</c:v>
                </c:pt>
                <c:pt idx="1">
                  <c:v>10.039999999999999</c:v>
                </c:pt>
                <c:pt idx="2">
                  <c:v>11.41</c:v>
                </c:pt>
                <c:pt idx="3">
                  <c:v>10.039999999999999</c:v>
                </c:pt>
                <c:pt idx="4">
                  <c:v>5.66</c:v>
                </c:pt>
                <c:pt idx="5">
                  <c:v>4.5999999999999996</c:v>
                </c:pt>
                <c:pt idx="6">
                  <c:v>2.91</c:v>
                </c:pt>
                <c:pt idx="7">
                  <c:v>1.93</c:v>
                </c:pt>
                <c:pt idx="8">
                  <c:v>2.17</c:v>
                </c:pt>
                <c:pt idx="9">
                  <c:v>2.38</c:v>
                </c:pt>
                <c:pt idx="10">
                  <c:v>2.6</c:v>
                </c:pt>
                <c:pt idx="11">
                  <c:v>2.58</c:v>
                </c:pt>
                <c:pt idx="12">
                  <c:v>4.41</c:v>
                </c:pt>
                <c:pt idx="13">
                  <c:v>3.1</c:v>
                </c:pt>
                <c:pt idx="14">
                  <c:v>1.94</c:v>
                </c:pt>
                <c:pt idx="15">
                  <c:v>2.62</c:v>
                </c:pt>
                <c:pt idx="16">
                  <c:v>2.62</c:v>
                </c:pt>
                <c:pt idx="17">
                  <c:v>1.67</c:v>
                </c:pt>
                <c:pt idx="18">
                  <c:v>1.3</c:v>
                </c:pt>
                <c:pt idx="19">
                  <c:v>1.2</c:v>
                </c:pt>
                <c:pt idx="20">
                  <c:v>1.63</c:v>
                </c:pt>
                <c:pt idx="21">
                  <c:v>1.91</c:v>
                </c:pt>
                <c:pt idx="22">
                  <c:v>1.61</c:v>
                </c:pt>
                <c:pt idx="23">
                  <c:v>1.73</c:v>
                </c:pt>
                <c:pt idx="24">
                  <c:v>1.22</c:v>
                </c:pt>
                <c:pt idx="25">
                  <c:v>0.03</c:v>
                </c:pt>
              </c:numCache>
            </c:numRef>
          </c:val>
        </c:ser>
        <c:ser>
          <c:idx val="5"/>
          <c:order val="5"/>
          <c:tx>
            <c:strRef>
              <c:f>Metals!$G$6</c:f>
              <c:strCache>
                <c:ptCount val="1"/>
                <c:pt idx="0">
                  <c:v>via Sweden</c:v>
                </c:pt>
              </c:strCache>
            </c:strRef>
          </c:tx>
          <c:spPr>
            <a:solidFill>
              <a:srgbClr val="58548A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Metals!$G$7:$G$32</c:f>
              <c:numCache>
                <c:formatCode>General</c:formatCode>
                <c:ptCount val="26"/>
                <c:pt idx="0">
                  <c:v>0.48</c:v>
                </c:pt>
                <c:pt idx="1">
                  <c:v>1.8</c:v>
                </c:pt>
                <c:pt idx="2">
                  <c:v>1.8</c:v>
                </c:pt>
                <c:pt idx="3">
                  <c:v>2.19</c:v>
                </c:pt>
                <c:pt idx="4">
                  <c:v>3.89</c:v>
                </c:pt>
                <c:pt idx="5">
                  <c:v>2.91</c:v>
                </c:pt>
                <c:pt idx="6">
                  <c:v>2.21</c:v>
                </c:pt>
                <c:pt idx="7">
                  <c:v>2.8</c:v>
                </c:pt>
                <c:pt idx="8">
                  <c:v>2.23</c:v>
                </c:pt>
                <c:pt idx="9">
                  <c:v>2.52</c:v>
                </c:pt>
                <c:pt idx="10">
                  <c:v>2.73</c:v>
                </c:pt>
                <c:pt idx="11">
                  <c:v>2.2400000000000002</c:v>
                </c:pt>
                <c:pt idx="12">
                  <c:v>2.16</c:v>
                </c:pt>
                <c:pt idx="13">
                  <c:v>1.72</c:v>
                </c:pt>
                <c:pt idx="14">
                  <c:v>2.62</c:v>
                </c:pt>
                <c:pt idx="15">
                  <c:v>7.0000000000000007E-2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0.09</c:v>
                </c:pt>
                <c:pt idx="20">
                  <c:v>7.0000000000000007E-2</c:v>
                </c:pt>
                <c:pt idx="21">
                  <c:v>0.1</c:v>
                </c:pt>
                <c:pt idx="22">
                  <c:v>0.08</c:v>
                </c:pt>
                <c:pt idx="23">
                  <c:v>0.06</c:v>
                </c:pt>
                <c:pt idx="24">
                  <c:v>0.09</c:v>
                </c:pt>
                <c:pt idx="25">
                  <c:v>0.1</c:v>
                </c:pt>
              </c:numCache>
            </c:numRef>
          </c:val>
        </c:ser>
        <c:ser>
          <c:idx val="6"/>
          <c:order val="6"/>
          <c:tx>
            <c:strRef>
              <c:f>Metals!$H$6</c:f>
              <c:strCache>
                <c:ptCount val="1"/>
                <c:pt idx="0">
                  <c:v>via Norway</c:v>
                </c:pt>
              </c:strCache>
            </c:strRef>
          </c:tx>
          <c:spPr>
            <a:solidFill>
              <a:srgbClr val="C7B3D3"/>
            </a:solidFill>
          </c:spPr>
          <c:invertIfNegative val="0"/>
          <c:cat>
            <c:numRef>
              <c:f>Metals!$A$7:$A$32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Metals!$H$7:$H$32</c:f>
              <c:numCache>
                <c:formatCode>General</c:formatCode>
                <c:ptCount val="26"/>
                <c:pt idx="0">
                  <c:v>0.36</c:v>
                </c:pt>
                <c:pt idx="1">
                  <c:v>0.3</c:v>
                </c:pt>
                <c:pt idx="2">
                  <c:v>0.37</c:v>
                </c:pt>
                <c:pt idx="3">
                  <c:v>0.25</c:v>
                </c:pt>
                <c:pt idx="4">
                  <c:v>0.25</c:v>
                </c:pt>
                <c:pt idx="5">
                  <c:v>0.26</c:v>
                </c:pt>
                <c:pt idx="6">
                  <c:v>0.15</c:v>
                </c:pt>
                <c:pt idx="7">
                  <c:v>0.15</c:v>
                </c:pt>
                <c:pt idx="8">
                  <c:v>2.41</c:v>
                </c:pt>
                <c:pt idx="9">
                  <c:v>0.26</c:v>
                </c:pt>
                <c:pt idx="10">
                  <c:v>0.32</c:v>
                </c:pt>
                <c:pt idx="11">
                  <c:v>0.22</c:v>
                </c:pt>
                <c:pt idx="12">
                  <c:v>0.21</c:v>
                </c:pt>
                <c:pt idx="13">
                  <c:v>0.2</c:v>
                </c:pt>
                <c:pt idx="14">
                  <c:v>0.28000000000000003</c:v>
                </c:pt>
                <c:pt idx="15">
                  <c:v>0.27</c:v>
                </c:pt>
                <c:pt idx="16">
                  <c:v>0.23</c:v>
                </c:pt>
                <c:pt idx="17">
                  <c:v>0.15</c:v>
                </c:pt>
                <c:pt idx="18">
                  <c:v>0.15</c:v>
                </c:pt>
                <c:pt idx="19">
                  <c:v>0.21</c:v>
                </c:pt>
                <c:pt idx="20">
                  <c:v>0.11</c:v>
                </c:pt>
                <c:pt idx="21">
                  <c:v>0.2</c:v>
                </c:pt>
                <c:pt idx="22">
                  <c:v>0.18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</c:numCache>
            </c:numRef>
          </c:val>
        </c:ser>
        <c:ser>
          <c:idx val="8"/>
          <c:order val="7"/>
          <c:tx>
            <c:strRef>
              <c:f>Metals!$K$6</c:f>
              <c:strCache>
                <c:ptCount val="1"/>
                <c:pt idx="0">
                  <c:v>Atm Dep (non OSPAR; EMEP data)</c:v>
                </c:pt>
              </c:strCache>
            </c:strRef>
          </c:tx>
          <c:spPr>
            <a:solidFill>
              <a:srgbClr val="006349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val>
            <c:numRef>
              <c:f>Metals!$K$7:$K$32</c:f>
              <c:numCache>
                <c:formatCode>General</c:formatCode>
                <c:ptCount val="26"/>
                <c:pt idx="0">
                  <c:v>6.78</c:v>
                </c:pt>
                <c:pt idx="1">
                  <c:v>6.78</c:v>
                </c:pt>
                <c:pt idx="2">
                  <c:v>6.78</c:v>
                </c:pt>
                <c:pt idx="3">
                  <c:v>6.78</c:v>
                </c:pt>
                <c:pt idx="4">
                  <c:v>6.78</c:v>
                </c:pt>
                <c:pt idx="5">
                  <c:v>5.66</c:v>
                </c:pt>
                <c:pt idx="6">
                  <c:v>5.66</c:v>
                </c:pt>
                <c:pt idx="7">
                  <c:v>5.66</c:v>
                </c:pt>
                <c:pt idx="8">
                  <c:v>5.66</c:v>
                </c:pt>
                <c:pt idx="9">
                  <c:v>5.66</c:v>
                </c:pt>
                <c:pt idx="10">
                  <c:v>6.14</c:v>
                </c:pt>
                <c:pt idx="11">
                  <c:v>6.14</c:v>
                </c:pt>
                <c:pt idx="12">
                  <c:v>6.14</c:v>
                </c:pt>
                <c:pt idx="13">
                  <c:v>6.14</c:v>
                </c:pt>
                <c:pt idx="14">
                  <c:v>6.14</c:v>
                </c:pt>
                <c:pt idx="15">
                  <c:v>5.85</c:v>
                </c:pt>
                <c:pt idx="16">
                  <c:v>5.85</c:v>
                </c:pt>
                <c:pt idx="17">
                  <c:v>5.85</c:v>
                </c:pt>
                <c:pt idx="18">
                  <c:v>5.85</c:v>
                </c:pt>
                <c:pt idx="19">
                  <c:v>5.85</c:v>
                </c:pt>
                <c:pt idx="20">
                  <c:v>5.19</c:v>
                </c:pt>
                <c:pt idx="21">
                  <c:v>5.75</c:v>
                </c:pt>
                <c:pt idx="22">
                  <c:v>6.71</c:v>
                </c:pt>
                <c:pt idx="23">
                  <c:v>6.17</c:v>
                </c:pt>
                <c:pt idx="24">
                  <c:v>6.98</c:v>
                </c:pt>
              </c:numCache>
            </c:numRef>
          </c:val>
        </c:ser>
        <c:ser>
          <c:idx val="7"/>
          <c:order val="8"/>
          <c:tx>
            <c:strRef>
              <c:f>Metals!$J$6</c:f>
              <c:strCache>
                <c:ptCount val="1"/>
                <c:pt idx="0">
                  <c:v>Atm Dep (OSPAR; EMEP data)</c:v>
                </c:pt>
              </c:strCache>
            </c:strRef>
          </c:tx>
          <c:spPr>
            <a:solidFill>
              <a:srgbClr val="0F74AF"/>
            </a:solidFill>
          </c:spPr>
          <c:invertIfNegative val="0"/>
          <c:dPt>
            <c:idx val="25"/>
            <c:invertIfNegative val="0"/>
            <c:bubble3D val="0"/>
            <c:spPr>
              <a:noFill/>
              <a:ln>
                <a:solidFill>
                  <a:schemeClr val="bg2">
                    <a:lumMod val="75000"/>
                  </a:schemeClr>
                </a:solidFill>
              </a:ln>
            </c:spPr>
          </c:dPt>
          <c:val>
            <c:numRef>
              <c:f>Metals!$J$7:$J$32</c:f>
              <c:numCache>
                <c:formatCode>General</c:formatCode>
                <c:ptCount val="26"/>
                <c:pt idx="0">
                  <c:v>4.76</c:v>
                </c:pt>
                <c:pt idx="1">
                  <c:v>4.76</c:v>
                </c:pt>
                <c:pt idx="2">
                  <c:v>4.76</c:v>
                </c:pt>
                <c:pt idx="3">
                  <c:v>4.76</c:v>
                </c:pt>
                <c:pt idx="4">
                  <c:v>4.76</c:v>
                </c:pt>
                <c:pt idx="5">
                  <c:v>3.34</c:v>
                </c:pt>
                <c:pt idx="6">
                  <c:v>3.34</c:v>
                </c:pt>
                <c:pt idx="7">
                  <c:v>3.34</c:v>
                </c:pt>
                <c:pt idx="8">
                  <c:v>3.34</c:v>
                </c:pt>
                <c:pt idx="9">
                  <c:v>3.34</c:v>
                </c:pt>
                <c:pt idx="10">
                  <c:v>2.16</c:v>
                </c:pt>
                <c:pt idx="11">
                  <c:v>2.16</c:v>
                </c:pt>
                <c:pt idx="12">
                  <c:v>2.16</c:v>
                </c:pt>
                <c:pt idx="13">
                  <c:v>2.16</c:v>
                </c:pt>
                <c:pt idx="14">
                  <c:v>2.16</c:v>
                </c:pt>
                <c:pt idx="15">
                  <c:v>1.51</c:v>
                </c:pt>
                <c:pt idx="16">
                  <c:v>1.51</c:v>
                </c:pt>
                <c:pt idx="17">
                  <c:v>1.51</c:v>
                </c:pt>
                <c:pt idx="18">
                  <c:v>1.51</c:v>
                </c:pt>
                <c:pt idx="19">
                  <c:v>1.51</c:v>
                </c:pt>
                <c:pt idx="20">
                  <c:v>1.1000000000000001</c:v>
                </c:pt>
                <c:pt idx="21">
                  <c:v>1.21</c:v>
                </c:pt>
                <c:pt idx="22">
                  <c:v>0.87</c:v>
                </c:pt>
                <c:pt idx="23">
                  <c:v>0.83</c:v>
                </c:pt>
                <c:pt idx="24">
                  <c:v>0.96</c:v>
                </c:pt>
                <c:pt idx="25">
                  <c:v>7.94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00608"/>
        <c:axId val="31302784"/>
      </c:barChart>
      <c:catAx>
        <c:axId val="31300608"/>
        <c:scaling>
          <c:orientation val="minMax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Years</a:t>
                </a:r>
              </a:p>
            </c:rich>
          </c:tx>
          <c:layout>
            <c:manualLayout>
              <c:xMode val="edge"/>
              <c:yMode val="edge"/>
              <c:x val="0.47833980945077093"/>
              <c:y val="0.952964686613044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3660000"/>
          <a:lstStyle/>
          <a:p>
            <a:pPr>
              <a:defRPr/>
            </a:pPr>
            <a:endParaRPr lang="en-US"/>
          </a:p>
        </c:txPr>
        <c:crossAx val="31302784"/>
        <c:crosses val="autoZero"/>
        <c:auto val="1"/>
        <c:lblAlgn val="ctr"/>
        <c:lblOffset val="100"/>
        <c:noMultiLvlLbl val="0"/>
      </c:catAx>
      <c:valAx>
        <c:axId val="31302784"/>
        <c:scaling>
          <c:orientation val="minMax"/>
          <c:max val="3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Mercury</a:t>
                </a:r>
                <a:r>
                  <a:rPr lang="en-GB" b="0" baseline="0"/>
                  <a:t> load (tonnes)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0060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7695593339459481"/>
          <c:y val="4.3963691276875931E-2"/>
          <c:w val="0.25948161809180686"/>
          <c:h val="0.36797823505832927"/>
        </c:manualLayout>
      </c:layout>
      <c:overlay val="0"/>
      <c:spPr>
        <a:solidFill>
          <a:sysClr val="window" lastClr="FFFFFF"/>
        </a:solidFill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819149</xdr:colOff>
      <xdr:row>37</xdr:row>
      <xdr:rowOff>33337</xdr:rowOff>
    </xdr:from>
    <xdr:to>
      <xdr:col>22</xdr:col>
      <xdr:colOff>209550</xdr:colOff>
      <xdr:row>62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228599</xdr:colOff>
      <xdr:row>37</xdr:row>
      <xdr:rowOff>42862</xdr:rowOff>
    </xdr:from>
    <xdr:to>
      <xdr:col>31</xdr:col>
      <xdr:colOff>285749</xdr:colOff>
      <xdr:row>62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37</xdr:row>
      <xdr:rowOff>19048</xdr:rowOff>
    </xdr:from>
    <xdr:to>
      <xdr:col>10</xdr:col>
      <xdr:colOff>790576</xdr:colOff>
      <xdr:row>62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0.36717</cdr:x>
      <cdr:y>0.7756</cdr:y>
    </cdr:from>
    <cdr:to>
      <cdr:x>0.58401</cdr:x>
      <cdr:y>0.87345</cdr:y>
    </cdr:to>
    <cdr:grpSp>
      <cdr:nvGrpSpPr>
        <cdr:cNvPr id="7" name="Group 6"/>
        <cdr:cNvGrpSpPr/>
      </cdr:nvGrpSpPr>
      <cdr:grpSpPr>
        <a:xfrm xmlns:a="http://schemas.openxmlformats.org/drawingml/2006/main">
          <a:off x="3161554" y="3775060"/>
          <a:ext cx="1867123" cy="476263"/>
          <a:chOff x="3032125" y="3775075"/>
          <a:chExt cx="1790700" cy="476250"/>
        </a:xfrm>
      </cdr:grpSpPr>
      <cdr:grpSp>
        <cdr:nvGrpSpPr>
          <cdr:cNvPr id="5" name="Group 4"/>
          <cdr:cNvGrpSpPr/>
        </cdr:nvGrpSpPr>
        <cdr:grpSpPr>
          <a:xfrm xmlns:a="http://schemas.openxmlformats.org/drawingml/2006/main">
            <a:off x="3879850" y="3775075"/>
            <a:ext cx="942975" cy="476250"/>
            <a:chOff x="3879850" y="3775075"/>
            <a:chExt cx="942975" cy="476250"/>
          </a:xfrm>
        </cdr:grpSpPr>
        <cdr:sp macro="" textlink="">
          <cdr:nvSpPr>
            <cdr:cNvPr id="2" name="TextBox 4"/>
            <cdr:cNvSpPr txBox="1"/>
          </cdr:nvSpPr>
          <cdr:spPr>
            <a:xfrm xmlns:a="http://schemas.openxmlformats.org/drawingml/2006/main">
              <a:off x="3879850" y="3775075"/>
              <a:ext cx="371475" cy="3048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  <cdr:sp macro="" textlink="">
          <cdr:nvSpPr>
            <cdr:cNvPr id="3" name="TextBox 4"/>
            <cdr:cNvSpPr txBox="1"/>
          </cdr:nvSpPr>
          <cdr:spPr>
            <a:xfrm xmlns:a="http://schemas.openxmlformats.org/drawingml/2006/main">
              <a:off x="4165601" y="3905252"/>
              <a:ext cx="282575" cy="2762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  <cdr:sp macro="" textlink="">
          <cdr:nvSpPr>
            <cdr:cNvPr id="4" name="TextBox 4"/>
            <cdr:cNvSpPr txBox="1"/>
          </cdr:nvSpPr>
          <cdr:spPr>
            <a:xfrm xmlns:a="http://schemas.openxmlformats.org/drawingml/2006/main">
              <a:off x="4451350" y="3946525"/>
              <a:ext cx="371475" cy="3048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t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100" b="1"/>
                <a:t>*</a:t>
              </a:r>
            </a:p>
          </cdr:txBody>
        </cdr:sp>
      </cdr:grpSp>
      <cdr:sp macro="" textlink="">
        <cdr:nvSpPr>
          <cdr:cNvPr id="6" name="TextBox 4"/>
          <cdr:cNvSpPr txBox="1"/>
        </cdr:nvSpPr>
        <cdr:spPr>
          <a:xfrm xmlns:a="http://schemas.openxmlformats.org/drawingml/2006/main">
            <a:off x="3032125" y="3832225"/>
            <a:ext cx="371475" cy="30480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 b="1"/>
              <a:t>*</a:t>
            </a: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trient_Inputs_Fi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Dreg4_nutrients_20170508"/>
      <sheetName val="RIDreg2_nutrients_20170226"/>
      <sheetName val="Sheet1"/>
    </sheetNames>
    <sheetDataSet>
      <sheetData sheetId="0"/>
      <sheetData sheetId="1">
        <row r="3">
          <cell r="B3" t="str">
            <v xml:space="preserve"> via UK            </v>
          </cell>
          <cell r="C3" t="str">
            <v xml:space="preserve"> via France</v>
          </cell>
          <cell r="D3" t="str">
            <v xml:space="preserve"> via Belgium</v>
          </cell>
          <cell r="E3" t="str">
            <v xml:space="preserve"> via Netherlands</v>
          </cell>
          <cell r="F3" t="str">
            <v xml:space="preserve"> via Germany</v>
          </cell>
          <cell r="G3" t="str">
            <v xml:space="preserve"> via Denmark</v>
          </cell>
          <cell r="H3" t="str">
            <v xml:space="preserve"> via Sweden</v>
          </cell>
          <cell r="I3" t="str">
            <v xml:space="preserve"> via Norway</v>
          </cell>
          <cell r="M3" t="str">
            <v xml:space="preserve"> via UK            </v>
          </cell>
          <cell r="N3" t="str">
            <v xml:space="preserve"> via France</v>
          </cell>
          <cell r="O3" t="str">
            <v xml:space="preserve"> via Belgium</v>
          </cell>
          <cell r="P3" t="str">
            <v xml:space="preserve"> via Netherlands</v>
          </cell>
          <cell r="Q3" t="str">
            <v xml:space="preserve"> via Germany</v>
          </cell>
          <cell r="R3" t="str">
            <v xml:space="preserve"> via Denmark</v>
          </cell>
          <cell r="S3" t="str">
            <v xml:space="preserve"> via Sweden </v>
          </cell>
          <cell r="T3" t="str">
            <v xml:space="preserve"> via Norway</v>
          </cell>
          <cell r="U3" t="str">
            <v>Total</v>
          </cell>
        </row>
        <row r="4">
          <cell r="A4">
            <v>1990</v>
          </cell>
          <cell r="B4">
            <v>192.32</v>
          </cell>
          <cell r="C4">
            <v>141.66</v>
          </cell>
          <cell r="D4">
            <v>38</v>
          </cell>
          <cell r="E4">
            <v>348.4</v>
          </cell>
          <cell r="F4">
            <v>193.4</v>
          </cell>
          <cell r="G4">
            <v>58.38</v>
          </cell>
          <cell r="H4">
            <v>39.49</v>
          </cell>
          <cell r="I4">
            <v>81.75</v>
          </cell>
          <cell r="K4">
            <v>1873.59</v>
          </cell>
          <cell r="L4">
            <v>1990</v>
          </cell>
          <cell r="M4">
            <v>23.17</v>
          </cell>
          <cell r="N4">
            <v>17.440000000000001</v>
          </cell>
          <cell r="O4">
            <v>3.2</v>
          </cell>
          <cell r="P4">
            <v>23.87</v>
          </cell>
          <cell r="Q4">
            <v>11.28</v>
          </cell>
          <cell r="R4">
            <v>2.57</v>
          </cell>
          <cell r="S4">
            <v>0.99</v>
          </cell>
          <cell r="T4">
            <v>2.89</v>
          </cell>
          <cell r="W4">
            <v>84.06</v>
          </cell>
        </row>
        <row r="5">
          <cell r="A5">
            <v>1991</v>
          </cell>
          <cell r="B5">
            <v>204.67</v>
          </cell>
          <cell r="C5">
            <v>130.02000000000001</v>
          </cell>
          <cell r="D5">
            <v>60.59</v>
          </cell>
          <cell r="E5">
            <v>321.64</v>
          </cell>
          <cell r="F5">
            <v>161.19999999999999</v>
          </cell>
          <cell r="G5">
            <v>49.55</v>
          </cell>
          <cell r="H5">
            <v>35.200000000000003</v>
          </cell>
          <cell r="I5">
            <v>68.819999999999993</v>
          </cell>
          <cell r="K5">
            <v>1856.11</v>
          </cell>
          <cell r="L5">
            <v>1991</v>
          </cell>
          <cell r="M5">
            <v>23.11</v>
          </cell>
          <cell r="N5">
            <v>13.99</v>
          </cell>
          <cell r="O5">
            <v>6.36</v>
          </cell>
          <cell r="P5">
            <v>19.52</v>
          </cell>
          <cell r="Q5">
            <v>11.12</v>
          </cell>
          <cell r="R5">
            <v>2.17</v>
          </cell>
          <cell r="S5">
            <v>0.92</v>
          </cell>
          <cell r="T5">
            <v>2.41</v>
          </cell>
          <cell r="W5">
            <v>82.04</v>
          </cell>
        </row>
        <row r="6">
          <cell r="A6">
            <v>1992</v>
          </cell>
          <cell r="B6">
            <v>226.51</v>
          </cell>
          <cell r="C6">
            <v>131.51</v>
          </cell>
          <cell r="D6">
            <v>54.93</v>
          </cell>
          <cell r="E6">
            <v>395.58</v>
          </cell>
          <cell r="F6">
            <v>229.9</v>
          </cell>
          <cell r="G6">
            <v>55.64</v>
          </cell>
          <cell r="H6">
            <v>37.090000000000003</v>
          </cell>
          <cell r="I6">
            <v>79.3</v>
          </cell>
          <cell r="K6">
            <v>1838.6299999999999</v>
          </cell>
          <cell r="L6">
            <v>1992</v>
          </cell>
          <cell r="M6">
            <v>21.38</v>
          </cell>
          <cell r="N6">
            <v>13.58</v>
          </cell>
          <cell r="O6">
            <v>4.28</v>
          </cell>
          <cell r="P6">
            <v>20.190000000000001</v>
          </cell>
          <cell r="Q6">
            <v>11.21</v>
          </cell>
          <cell r="R6">
            <v>1.87</v>
          </cell>
          <cell r="S6">
            <v>0.72</v>
          </cell>
          <cell r="T6">
            <v>2.48</v>
          </cell>
          <cell r="W6">
            <v>80.02</v>
          </cell>
        </row>
        <row r="7">
          <cell r="A7">
            <v>1993</v>
          </cell>
          <cell r="B7">
            <v>244.48</v>
          </cell>
          <cell r="C7">
            <v>167.98</v>
          </cell>
          <cell r="D7">
            <v>55.31</v>
          </cell>
          <cell r="E7">
            <v>318.08</v>
          </cell>
          <cell r="F7">
            <v>237.3</v>
          </cell>
          <cell r="G7">
            <v>51.12</v>
          </cell>
          <cell r="H7">
            <v>38.520000000000003</v>
          </cell>
          <cell r="I7">
            <v>71.14</v>
          </cell>
          <cell r="K7">
            <v>1821.1499999999999</v>
          </cell>
          <cell r="L7">
            <v>1993</v>
          </cell>
          <cell r="M7">
            <v>20.02</v>
          </cell>
          <cell r="N7">
            <v>14.64</v>
          </cell>
          <cell r="O7">
            <v>4</v>
          </cell>
          <cell r="P7">
            <v>20.29</v>
          </cell>
          <cell r="Q7">
            <v>15.3</v>
          </cell>
          <cell r="R7">
            <v>1.67</v>
          </cell>
          <cell r="S7">
            <v>0.83</v>
          </cell>
          <cell r="T7">
            <v>2.58</v>
          </cell>
          <cell r="W7">
            <v>78</v>
          </cell>
        </row>
        <row r="8">
          <cell r="A8">
            <v>1994</v>
          </cell>
          <cell r="B8">
            <v>244.18</v>
          </cell>
          <cell r="C8">
            <v>255.37</v>
          </cell>
          <cell r="D8">
            <v>54.39</v>
          </cell>
          <cell r="E8">
            <v>402</v>
          </cell>
          <cell r="F8">
            <v>351.4</v>
          </cell>
          <cell r="G8">
            <v>71.72</v>
          </cell>
          <cell r="H8">
            <v>43.74</v>
          </cell>
          <cell r="I8">
            <v>74.98</v>
          </cell>
          <cell r="K8">
            <v>1803.6699999999998</v>
          </cell>
          <cell r="L8">
            <v>1994</v>
          </cell>
          <cell r="M8">
            <v>20.23</v>
          </cell>
          <cell r="N8">
            <v>14.35</v>
          </cell>
          <cell r="O8">
            <v>3.01</v>
          </cell>
          <cell r="P8">
            <v>24.7</v>
          </cell>
          <cell r="Q8">
            <v>12.6</v>
          </cell>
          <cell r="R8">
            <v>2.35</v>
          </cell>
          <cell r="S8">
            <v>1.08</v>
          </cell>
          <cell r="T8">
            <v>2.57</v>
          </cell>
          <cell r="W8">
            <v>75.98</v>
          </cell>
        </row>
        <row r="9">
          <cell r="A9">
            <v>1995</v>
          </cell>
          <cell r="B9">
            <v>231.3</v>
          </cell>
          <cell r="C9">
            <v>243.04</v>
          </cell>
          <cell r="D9">
            <v>59.74</v>
          </cell>
          <cell r="E9">
            <v>575.52</v>
          </cell>
          <cell r="F9">
            <v>280.51</v>
          </cell>
          <cell r="G9">
            <v>53.91</v>
          </cell>
          <cell r="H9">
            <v>40.04</v>
          </cell>
          <cell r="I9">
            <v>79.87</v>
          </cell>
          <cell r="K9">
            <v>1786.1899999999998</v>
          </cell>
          <cell r="L9">
            <v>1995</v>
          </cell>
          <cell r="M9">
            <v>21.08</v>
          </cell>
          <cell r="N9">
            <v>14.51</v>
          </cell>
          <cell r="O9">
            <v>6.56</v>
          </cell>
          <cell r="P9">
            <v>33.65</v>
          </cell>
          <cell r="Q9">
            <v>11.2</v>
          </cell>
          <cell r="R9">
            <v>1.73</v>
          </cell>
          <cell r="S9">
            <v>1.04</v>
          </cell>
          <cell r="T9">
            <v>3.35</v>
          </cell>
          <cell r="W9">
            <v>73.960000000000008</v>
          </cell>
        </row>
        <row r="10">
          <cell r="A10">
            <v>1996</v>
          </cell>
          <cell r="B10">
            <v>180.83</v>
          </cell>
          <cell r="C10">
            <v>100.56</v>
          </cell>
          <cell r="D10">
            <v>47.78</v>
          </cell>
          <cell r="E10">
            <v>303.73</v>
          </cell>
          <cell r="F10">
            <v>197.1</v>
          </cell>
          <cell r="G10">
            <v>29.41</v>
          </cell>
          <cell r="H10">
            <v>24.19</v>
          </cell>
          <cell r="I10">
            <v>64.05</v>
          </cell>
          <cell r="K10">
            <v>1768.71</v>
          </cell>
          <cell r="L10">
            <v>1996</v>
          </cell>
          <cell r="M10">
            <v>20.37</v>
          </cell>
          <cell r="N10">
            <v>6.71</v>
          </cell>
          <cell r="O10">
            <v>4.3499999999999996</v>
          </cell>
          <cell r="P10">
            <v>21.59</v>
          </cell>
          <cell r="Q10">
            <v>8.61</v>
          </cell>
          <cell r="R10">
            <v>1.06</v>
          </cell>
          <cell r="S10">
            <v>0.51</v>
          </cell>
          <cell r="T10">
            <v>3</v>
          </cell>
          <cell r="W10">
            <v>71.94</v>
          </cell>
        </row>
        <row r="11">
          <cell r="A11">
            <v>1997</v>
          </cell>
          <cell r="B11">
            <v>171.64</v>
          </cell>
          <cell r="C11">
            <v>137.6</v>
          </cell>
          <cell r="D11">
            <v>40.33</v>
          </cell>
          <cell r="E11">
            <v>290.12</v>
          </cell>
          <cell r="F11">
            <v>205.46</v>
          </cell>
          <cell r="G11">
            <v>30.52</v>
          </cell>
          <cell r="H11">
            <v>29.54</v>
          </cell>
          <cell r="I11">
            <v>75.88</v>
          </cell>
          <cell r="K11">
            <v>1751.23</v>
          </cell>
          <cell r="L11">
            <v>1997</v>
          </cell>
          <cell r="M11">
            <v>20.72</v>
          </cell>
          <cell r="N11">
            <v>10.69</v>
          </cell>
          <cell r="O11">
            <v>4.72</v>
          </cell>
          <cell r="P11">
            <v>17.649999999999999</v>
          </cell>
          <cell r="Q11">
            <v>8.74</v>
          </cell>
          <cell r="R11">
            <v>1.03</v>
          </cell>
          <cell r="S11">
            <v>0.69</v>
          </cell>
          <cell r="T11">
            <v>3.33</v>
          </cell>
          <cell r="W11">
            <v>69.92</v>
          </cell>
        </row>
        <row r="12">
          <cell r="A12">
            <v>1998</v>
          </cell>
          <cell r="B12">
            <v>240.67</v>
          </cell>
          <cell r="C12">
            <v>97.83</v>
          </cell>
          <cell r="D12">
            <v>60.8</v>
          </cell>
          <cell r="E12">
            <v>375.84</v>
          </cell>
          <cell r="F12">
            <v>252.23</v>
          </cell>
          <cell r="G12">
            <v>50.36</v>
          </cell>
          <cell r="H12">
            <v>47.03</v>
          </cell>
          <cell r="I12">
            <v>79.67</v>
          </cell>
          <cell r="K12">
            <v>1733.75</v>
          </cell>
          <cell r="L12">
            <v>1998</v>
          </cell>
          <cell r="M12">
            <v>22.36</v>
          </cell>
          <cell r="N12">
            <v>13.19</v>
          </cell>
          <cell r="O12">
            <v>4.38</v>
          </cell>
          <cell r="P12">
            <v>19.32</v>
          </cell>
          <cell r="Q12">
            <v>10.88</v>
          </cell>
          <cell r="R12">
            <v>1.57</v>
          </cell>
          <cell r="S12">
            <v>1.1399999999999999</v>
          </cell>
          <cell r="T12">
            <v>3.28</v>
          </cell>
          <cell r="W12">
            <v>67.900000000000006</v>
          </cell>
        </row>
        <row r="13">
          <cell r="A13">
            <v>1999</v>
          </cell>
          <cell r="B13">
            <v>238.59</v>
          </cell>
          <cell r="C13">
            <v>125.04</v>
          </cell>
          <cell r="D13">
            <v>56.14</v>
          </cell>
          <cell r="E13">
            <v>427.02</v>
          </cell>
          <cell r="F13">
            <v>240.78</v>
          </cell>
          <cell r="G13">
            <v>58.36</v>
          </cell>
          <cell r="H13">
            <v>50.69</v>
          </cell>
          <cell r="I13">
            <v>79.03</v>
          </cell>
          <cell r="K13">
            <v>1716.27</v>
          </cell>
          <cell r="L13">
            <v>1999</v>
          </cell>
          <cell r="M13">
            <v>24.51</v>
          </cell>
          <cell r="N13">
            <v>13.47</v>
          </cell>
          <cell r="O13">
            <v>4.29</v>
          </cell>
          <cell r="P13">
            <v>22.52</v>
          </cell>
          <cell r="Q13">
            <v>11.21</v>
          </cell>
          <cell r="R13">
            <v>1.86</v>
          </cell>
          <cell r="S13">
            <v>1.1299999999999999</v>
          </cell>
          <cell r="T13">
            <v>3.49</v>
          </cell>
          <cell r="W13">
            <v>65.88</v>
          </cell>
        </row>
        <row r="14">
          <cell r="A14">
            <v>2000</v>
          </cell>
          <cell r="B14">
            <v>271.72000000000003</v>
          </cell>
          <cell r="C14">
            <v>157.9</v>
          </cell>
          <cell r="D14">
            <v>56.44</v>
          </cell>
          <cell r="E14">
            <v>363.37</v>
          </cell>
          <cell r="F14">
            <v>216.39</v>
          </cell>
          <cell r="G14">
            <v>55.22</v>
          </cell>
          <cell r="H14">
            <v>44.95</v>
          </cell>
          <cell r="I14">
            <v>92.93</v>
          </cell>
          <cell r="K14">
            <v>1698.79</v>
          </cell>
          <cell r="L14">
            <v>2000</v>
          </cell>
          <cell r="M14">
            <v>25.2</v>
          </cell>
          <cell r="N14">
            <v>14.03</v>
          </cell>
          <cell r="O14">
            <v>4.9000000000000004</v>
          </cell>
          <cell r="P14">
            <v>19.93</v>
          </cell>
          <cell r="Q14">
            <v>9.32</v>
          </cell>
          <cell r="R14">
            <v>1.8</v>
          </cell>
          <cell r="S14">
            <v>1.05</v>
          </cell>
          <cell r="T14">
            <v>3.94</v>
          </cell>
          <cell r="W14">
            <v>63.86</v>
          </cell>
        </row>
        <row r="15">
          <cell r="A15">
            <v>2001</v>
          </cell>
          <cell r="B15">
            <v>279.23</v>
          </cell>
          <cell r="C15">
            <v>213.54</v>
          </cell>
          <cell r="D15">
            <v>42.78</v>
          </cell>
          <cell r="E15">
            <v>380.85</v>
          </cell>
          <cell r="F15">
            <v>199.88</v>
          </cell>
          <cell r="G15">
            <v>43.52</v>
          </cell>
          <cell r="H15">
            <v>42.55</v>
          </cell>
          <cell r="I15">
            <v>73.66</v>
          </cell>
          <cell r="K15">
            <v>1681.31</v>
          </cell>
          <cell r="L15">
            <v>2001</v>
          </cell>
          <cell r="M15">
            <v>22.65</v>
          </cell>
          <cell r="N15">
            <v>10.53</v>
          </cell>
          <cell r="O15">
            <v>2.0099999999999998</v>
          </cell>
          <cell r="P15">
            <v>14.58</v>
          </cell>
          <cell r="Q15">
            <v>9.52</v>
          </cell>
          <cell r="R15">
            <v>1.5</v>
          </cell>
          <cell r="S15">
            <v>1.01</v>
          </cell>
          <cell r="T15">
            <v>3.43</v>
          </cell>
          <cell r="W15">
            <v>61.84</v>
          </cell>
        </row>
        <row r="16">
          <cell r="A16">
            <v>2002</v>
          </cell>
          <cell r="B16">
            <v>238.84</v>
          </cell>
          <cell r="C16">
            <v>232.42</v>
          </cell>
          <cell r="D16">
            <v>55.49</v>
          </cell>
          <cell r="E16">
            <v>428.59</v>
          </cell>
          <cell r="F16">
            <v>308.19</v>
          </cell>
          <cell r="G16">
            <v>52.69</v>
          </cell>
          <cell r="H16">
            <v>37.5</v>
          </cell>
          <cell r="I16">
            <v>69.790000000000006</v>
          </cell>
          <cell r="K16">
            <v>1663.83</v>
          </cell>
          <cell r="L16">
            <v>2002</v>
          </cell>
          <cell r="M16">
            <v>17.28</v>
          </cell>
          <cell r="N16">
            <v>8.6300000000000008</v>
          </cell>
          <cell r="O16">
            <v>4.71</v>
          </cell>
          <cell r="P16">
            <v>28.87</v>
          </cell>
          <cell r="Q16">
            <v>12.94</v>
          </cell>
          <cell r="R16">
            <v>1.69</v>
          </cell>
          <cell r="S16">
            <v>0.76</v>
          </cell>
          <cell r="T16">
            <v>3.25</v>
          </cell>
          <cell r="W16">
            <v>59.82</v>
          </cell>
        </row>
        <row r="17">
          <cell r="A17">
            <v>2003</v>
          </cell>
          <cell r="B17">
            <v>189.43</v>
          </cell>
          <cell r="C17">
            <v>195.33</v>
          </cell>
          <cell r="D17">
            <v>31.13</v>
          </cell>
          <cell r="E17">
            <v>217.67</v>
          </cell>
          <cell r="F17">
            <v>181.84</v>
          </cell>
          <cell r="G17">
            <v>30.62</v>
          </cell>
          <cell r="H17">
            <v>24.58</v>
          </cell>
          <cell r="I17">
            <v>72.31</v>
          </cell>
          <cell r="K17">
            <v>1646.35</v>
          </cell>
          <cell r="L17">
            <v>2003</v>
          </cell>
          <cell r="M17">
            <v>15.02</v>
          </cell>
          <cell r="N17">
            <v>7.27</v>
          </cell>
          <cell r="O17">
            <v>1.57</v>
          </cell>
          <cell r="P17">
            <v>12.19</v>
          </cell>
          <cell r="Q17">
            <v>7.05</v>
          </cell>
          <cell r="R17">
            <v>1.05</v>
          </cell>
          <cell r="S17">
            <v>0.52</v>
          </cell>
          <cell r="T17">
            <v>3.35</v>
          </cell>
          <cell r="W17">
            <v>57.8</v>
          </cell>
        </row>
        <row r="18">
          <cell r="A18">
            <v>2004</v>
          </cell>
          <cell r="B18">
            <v>185.87</v>
          </cell>
          <cell r="C18">
            <v>167.21</v>
          </cell>
          <cell r="D18">
            <v>23.75</v>
          </cell>
          <cell r="E18">
            <v>258.24</v>
          </cell>
          <cell r="F18">
            <v>165.31</v>
          </cell>
          <cell r="G18">
            <v>43.7</v>
          </cell>
          <cell r="H18">
            <v>36.51</v>
          </cell>
          <cell r="I18">
            <v>79.06</v>
          </cell>
          <cell r="K18">
            <v>1628.87</v>
          </cell>
          <cell r="L18">
            <v>2004</v>
          </cell>
          <cell r="M18">
            <v>13.99</v>
          </cell>
          <cell r="N18">
            <v>6.36</v>
          </cell>
          <cell r="O18">
            <v>1.95</v>
          </cell>
          <cell r="P18">
            <v>16.170000000000002</v>
          </cell>
          <cell r="Q18">
            <v>7.1</v>
          </cell>
          <cell r="R18">
            <v>1.43</v>
          </cell>
          <cell r="S18">
            <v>0.85</v>
          </cell>
          <cell r="T18">
            <v>3.57</v>
          </cell>
          <cell r="W18">
            <v>55.78</v>
          </cell>
        </row>
        <row r="19">
          <cell r="A19">
            <v>2005</v>
          </cell>
          <cell r="B19">
            <v>167.63</v>
          </cell>
          <cell r="C19">
            <v>137.03</v>
          </cell>
          <cell r="D19">
            <v>21.48</v>
          </cell>
          <cell r="E19">
            <v>235.53</v>
          </cell>
          <cell r="F19">
            <v>188.7</v>
          </cell>
          <cell r="G19">
            <v>35.04</v>
          </cell>
          <cell r="H19">
            <v>29.23</v>
          </cell>
          <cell r="I19">
            <v>81.7</v>
          </cell>
          <cell r="K19">
            <v>1611.3899999999999</v>
          </cell>
          <cell r="L19">
            <v>2005</v>
          </cell>
          <cell r="M19">
            <v>13.4</v>
          </cell>
          <cell r="N19">
            <v>4.75</v>
          </cell>
          <cell r="O19">
            <v>1.18</v>
          </cell>
          <cell r="P19">
            <v>10.34</v>
          </cell>
          <cell r="Q19">
            <v>8.59</v>
          </cell>
          <cell r="R19">
            <v>1.18</v>
          </cell>
          <cell r="S19">
            <v>0.87</v>
          </cell>
          <cell r="T19">
            <v>3.8</v>
          </cell>
          <cell r="W19">
            <v>53.760000000000005</v>
          </cell>
        </row>
        <row r="20">
          <cell r="A20">
            <v>2006</v>
          </cell>
          <cell r="B20">
            <v>156.79</v>
          </cell>
          <cell r="C20">
            <v>160.41</v>
          </cell>
          <cell r="D20">
            <v>26.64</v>
          </cell>
          <cell r="E20">
            <v>263.49</v>
          </cell>
          <cell r="F20">
            <v>166.68</v>
          </cell>
          <cell r="G20">
            <v>42.73</v>
          </cell>
          <cell r="H20">
            <v>40.44</v>
          </cell>
          <cell r="I20">
            <v>89.73</v>
          </cell>
          <cell r="K20">
            <v>1593.9099999999999</v>
          </cell>
          <cell r="L20">
            <v>2006</v>
          </cell>
          <cell r="M20">
            <v>11.51</v>
          </cell>
          <cell r="N20">
            <v>3.94</v>
          </cell>
          <cell r="O20">
            <v>1.63</v>
          </cell>
          <cell r="P20">
            <v>12.11</v>
          </cell>
          <cell r="Q20">
            <v>7.59</v>
          </cell>
          <cell r="R20">
            <v>1.45</v>
          </cell>
          <cell r="S20">
            <v>1.17</v>
          </cell>
          <cell r="T20">
            <v>4.2699999999999996</v>
          </cell>
          <cell r="V20">
            <v>16</v>
          </cell>
          <cell r="W20">
            <v>51.74</v>
          </cell>
          <cell r="X20">
            <v>49.17</v>
          </cell>
        </row>
        <row r="21">
          <cell r="A21">
            <v>2007</v>
          </cell>
          <cell r="B21">
            <v>244.19</v>
          </cell>
          <cell r="C21">
            <v>217.75</v>
          </cell>
          <cell r="D21">
            <v>29.62</v>
          </cell>
          <cell r="E21">
            <v>312.7</v>
          </cell>
          <cell r="F21">
            <v>231.28</v>
          </cell>
          <cell r="G21">
            <v>49.78</v>
          </cell>
          <cell r="H21">
            <v>45.2</v>
          </cell>
          <cell r="I21">
            <v>91.85</v>
          </cell>
          <cell r="K21">
            <v>1576.4299999999998</v>
          </cell>
          <cell r="L21">
            <v>2007</v>
          </cell>
          <cell r="M21">
            <v>12.56</v>
          </cell>
          <cell r="N21">
            <v>5.76</v>
          </cell>
          <cell r="O21">
            <v>1.91</v>
          </cell>
          <cell r="P21">
            <v>14.87</v>
          </cell>
          <cell r="Q21">
            <v>10.050000000000001</v>
          </cell>
          <cell r="R21">
            <v>1.6</v>
          </cell>
          <cell r="S21">
            <v>0.95</v>
          </cell>
          <cell r="T21">
            <v>4.6900000000000004</v>
          </cell>
          <cell r="V21">
            <v>17</v>
          </cell>
          <cell r="W21">
            <v>49.72</v>
          </cell>
          <cell r="X21">
            <v>47.660000000000004</v>
          </cell>
        </row>
        <row r="22">
          <cell r="A22">
            <v>2008</v>
          </cell>
          <cell r="B22">
            <v>277.85000000000002</v>
          </cell>
          <cell r="C22">
            <v>215.84</v>
          </cell>
          <cell r="D22">
            <v>31.85</v>
          </cell>
          <cell r="E22">
            <v>257.77999999999997</v>
          </cell>
          <cell r="F22">
            <v>174.34</v>
          </cell>
          <cell r="G22">
            <v>43.4</v>
          </cell>
          <cell r="H22">
            <v>39.06</v>
          </cell>
          <cell r="I22">
            <v>93.68</v>
          </cell>
          <cell r="K22">
            <v>1558.9499999999998</v>
          </cell>
          <cell r="L22">
            <v>2008</v>
          </cell>
          <cell r="M22">
            <v>14.76</v>
          </cell>
          <cell r="N22">
            <v>3.89</v>
          </cell>
          <cell r="O22">
            <v>2.65</v>
          </cell>
          <cell r="P22">
            <v>13.9</v>
          </cell>
          <cell r="Q22">
            <v>7.37</v>
          </cell>
          <cell r="R22">
            <v>1.46</v>
          </cell>
          <cell r="S22">
            <v>0.95</v>
          </cell>
          <cell r="T22">
            <v>4.79</v>
          </cell>
          <cell r="V22">
            <v>18</v>
          </cell>
          <cell r="W22">
            <v>47.7</v>
          </cell>
          <cell r="X22">
            <v>46.15</v>
          </cell>
        </row>
        <row r="23">
          <cell r="A23">
            <v>2009</v>
          </cell>
          <cell r="B23">
            <v>186.9</v>
          </cell>
          <cell r="C23">
            <v>159.55000000000001</v>
          </cell>
          <cell r="D23">
            <v>23.48</v>
          </cell>
          <cell r="E23">
            <v>231.99</v>
          </cell>
          <cell r="F23">
            <v>154.31</v>
          </cell>
          <cell r="G23">
            <v>32.61</v>
          </cell>
          <cell r="H23">
            <v>27.6</v>
          </cell>
          <cell r="I23">
            <v>78.41</v>
          </cell>
          <cell r="K23">
            <v>1541.4699999999998</v>
          </cell>
          <cell r="L23">
            <v>2009</v>
          </cell>
          <cell r="M23">
            <v>10.4</v>
          </cell>
          <cell r="N23">
            <v>3.19</v>
          </cell>
          <cell r="O23">
            <v>1.59</v>
          </cell>
          <cell r="P23">
            <v>15.89</v>
          </cell>
          <cell r="Q23">
            <v>6.59</v>
          </cell>
          <cell r="R23">
            <v>1.18</v>
          </cell>
          <cell r="S23">
            <v>0.67</v>
          </cell>
          <cell r="T23">
            <v>4.57</v>
          </cell>
          <cell r="V23">
            <v>19</v>
          </cell>
          <cell r="W23">
            <v>45.68</v>
          </cell>
          <cell r="X23">
            <v>44.64</v>
          </cell>
        </row>
        <row r="24">
          <cell r="A24">
            <v>2010</v>
          </cell>
          <cell r="B24">
            <v>174.68</v>
          </cell>
          <cell r="C24">
            <v>146.15</v>
          </cell>
          <cell r="D24">
            <v>27.12</v>
          </cell>
          <cell r="E24">
            <v>288.41000000000003</v>
          </cell>
          <cell r="F24">
            <v>214.78</v>
          </cell>
          <cell r="G24">
            <v>33.54</v>
          </cell>
          <cell r="H24">
            <v>29.77</v>
          </cell>
          <cell r="I24">
            <v>75.069999999999993</v>
          </cell>
          <cell r="K24">
            <v>1523.9899999999998</v>
          </cell>
          <cell r="L24">
            <v>2010</v>
          </cell>
          <cell r="M24">
            <v>9.09</v>
          </cell>
          <cell r="N24">
            <v>3.06</v>
          </cell>
          <cell r="O24">
            <v>1.59</v>
          </cell>
          <cell r="P24">
            <v>12.14</v>
          </cell>
          <cell r="Q24">
            <v>7.53</v>
          </cell>
          <cell r="R24">
            <v>1.29</v>
          </cell>
          <cell r="S24">
            <v>0.73</v>
          </cell>
          <cell r="T24">
            <v>4.45</v>
          </cell>
          <cell r="V24">
            <v>20</v>
          </cell>
          <cell r="W24">
            <v>43.660000000000004</v>
          </cell>
          <cell r="X24">
            <v>43.13</v>
          </cell>
        </row>
        <row r="25">
          <cell r="A25">
            <v>2011</v>
          </cell>
          <cell r="B25">
            <v>151.08000000000001</v>
          </cell>
          <cell r="C25">
            <v>136.44</v>
          </cell>
          <cell r="D25">
            <v>21.19</v>
          </cell>
          <cell r="E25">
            <v>219.66</v>
          </cell>
          <cell r="F25">
            <v>211.44</v>
          </cell>
          <cell r="G25">
            <v>35.93</v>
          </cell>
          <cell r="H25">
            <v>32.409999999999997</v>
          </cell>
          <cell r="I25">
            <v>98.06</v>
          </cell>
          <cell r="K25">
            <v>1506.51</v>
          </cell>
          <cell r="L25">
            <v>2011</v>
          </cell>
          <cell r="M25">
            <v>9.35</v>
          </cell>
          <cell r="N25">
            <v>2.85</v>
          </cell>
          <cell r="O25">
            <v>1.87</v>
          </cell>
          <cell r="P25">
            <v>6.31</v>
          </cell>
          <cell r="Q25">
            <v>8.1300000000000008</v>
          </cell>
          <cell r="R25">
            <v>1.4</v>
          </cell>
          <cell r="S25">
            <v>0.87</v>
          </cell>
          <cell r="T25">
            <v>5.3</v>
          </cell>
          <cell r="V25">
            <v>21</v>
          </cell>
          <cell r="W25">
            <v>41.64</v>
          </cell>
          <cell r="X25">
            <v>41.620000000000005</v>
          </cell>
        </row>
        <row r="26">
          <cell r="A26">
            <v>2012</v>
          </cell>
          <cell r="B26">
            <v>223.97</v>
          </cell>
          <cell r="C26">
            <v>159.83000000000001</v>
          </cell>
          <cell r="D26">
            <v>34.28</v>
          </cell>
          <cell r="E26">
            <v>233.52</v>
          </cell>
          <cell r="F26">
            <v>202.1</v>
          </cell>
          <cell r="G26">
            <v>39.6</v>
          </cell>
          <cell r="H26">
            <v>32.82</v>
          </cell>
          <cell r="I26">
            <v>93.57</v>
          </cell>
          <cell r="K26">
            <v>1489.03</v>
          </cell>
          <cell r="L26">
            <v>2012</v>
          </cell>
          <cell r="M26">
            <v>13.42</v>
          </cell>
          <cell r="N26">
            <v>4.29</v>
          </cell>
          <cell r="O26">
            <v>2.85</v>
          </cell>
          <cell r="P26">
            <v>7.5</v>
          </cell>
          <cell r="Q26">
            <v>6.5</v>
          </cell>
          <cell r="R26">
            <v>1.52</v>
          </cell>
          <cell r="S26">
            <v>0.91</v>
          </cell>
          <cell r="T26">
            <v>5.5</v>
          </cell>
          <cell r="V26">
            <v>22</v>
          </cell>
          <cell r="W26">
            <v>39.620000000000005</v>
          </cell>
          <cell r="X26">
            <v>40.11</v>
          </cell>
        </row>
        <row r="27">
          <cell r="A27">
            <v>2013</v>
          </cell>
          <cell r="B27">
            <v>197.19</v>
          </cell>
          <cell r="C27">
            <v>253.26</v>
          </cell>
          <cell r="D27">
            <v>34.35</v>
          </cell>
          <cell r="E27">
            <v>275.19</v>
          </cell>
          <cell r="F27">
            <v>224.68</v>
          </cell>
          <cell r="G27">
            <v>34.9</v>
          </cell>
          <cell r="H27">
            <v>24.67</v>
          </cell>
          <cell r="I27">
            <v>89.07</v>
          </cell>
          <cell r="K27">
            <v>1471.55</v>
          </cell>
          <cell r="L27">
            <v>2013</v>
          </cell>
          <cell r="M27">
            <v>10.47</v>
          </cell>
          <cell r="N27">
            <v>4.3600000000000003</v>
          </cell>
          <cell r="O27">
            <v>2.29</v>
          </cell>
          <cell r="P27">
            <v>9.6199999999999992</v>
          </cell>
          <cell r="Q27">
            <v>8.4700000000000006</v>
          </cell>
          <cell r="R27">
            <v>1.27</v>
          </cell>
          <cell r="S27">
            <v>0.62</v>
          </cell>
          <cell r="T27">
            <v>5.1100000000000003</v>
          </cell>
          <cell r="V27">
            <v>23</v>
          </cell>
          <cell r="W27">
            <v>37.6</v>
          </cell>
          <cell r="X27">
            <v>38.6</v>
          </cell>
        </row>
        <row r="28">
          <cell r="A28">
            <v>2014</v>
          </cell>
          <cell r="B28">
            <v>230.81</v>
          </cell>
          <cell r="C28">
            <v>204.6</v>
          </cell>
          <cell r="D28">
            <v>25.36</v>
          </cell>
          <cell r="E28">
            <v>214.78</v>
          </cell>
          <cell r="F28">
            <v>94.8</v>
          </cell>
          <cell r="G28">
            <v>41.88</v>
          </cell>
          <cell r="H28">
            <v>32.82</v>
          </cell>
          <cell r="I28">
            <v>96.28</v>
          </cell>
          <cell r="K28">
            <v>1454.07</v>
          </cell>
          <cell r="L28">
            <v>2014</v>
          </cell>
          <cell r="M28">
            <v>12.1</v>
          </cell>
          <cell r="N28">
            <v>4.3600000000000003</v>
          </cell>
          <cell r="O28">
            <v>2.1</v>
          </cell>
          <cell r="P28">
            <v>8.7799999999999994</v>
          </cell>
          <cell r="Q28">
            <v>4.84</v>
          </cell>
          <cell r="R28">
            <v>1.52</v>
          </cell>
          <cell r="S28">
            <v>0.91</v>
          </cell>
          <cell r="T28">
            <v>5.33</v>
          </cell>
          <cell r="V28">
            <v>24</v>
          </cell>
          <cell r="W28">
            <v>35.58</v>
          </cell>
          <cell r="X28">
            <v>37.090000000000003</v>
          </cell>
        </row>
        <row r="29">
          <cell r="A29">
            <v>2015</v>
          </cell>
          <cell r="B29">
            <v>167.59</v>
          </cell>
          <cell r="C29">
            <v>149.30000000000001</v>
          </cell>
          <cell r="D29">
            <v>26.61</v>
          </cell>
          <cell r="E29">
            <v>164.31</v>
          </cell>
          <cell r="F29">
            <v>171.85</v>
          </cell>
          <cell r="G29">
            <v>49.24</v>
          </cell>
          <cell r="H29">
            <v>31.4</v>
          </cell>
          <cell r="I29">
            <v>102.1</v>
          </cell>
          <cell r="K29">
            <v>1436.59</v>
          </cell>
          <cell r="L29">
            <v>2015</v>
          </cell>
          <cell r="M29">
            <v>10.79</v>
          </cell>
          <cell r="N29">
            <v>2.97</v>
          </cell>
          <cell r="O29">
            <v>1.94</v>
          </cell>
          <cell r="P29">
            <v>6.35</v>
          </cell>
          <cell r="Q29">
            <v>7.02</v>
          </cell>
          <cell r="R29">
            <v>1.71</v>
          </cell>
          <cell r="S29">
            <v>0.81</v>
          </cell>
          <cell r="T29">
            <v>5.36</v>
          </cell>
          <cell r="V29">
            <v>25</v>
          </cell>
          <cell r="W29">
            <v>33.56</v>
          </cell>
          <cell r="X29">
            <v>35.58</v>
          </cell>
        </row>
      </sheetData>
      <sheetData sheetId="2" refreshError="1"/>
    </sheetDataSet>
  </externalBook>
</externalLink>
</file>

<file path=xl/queryTables/queryTable1.xml><?xml version="1.0" encoding="utf-8"?>
<queryTable xmlns="http://schemas.openxmlformats.org/spreadsheetml/2006/main" name="FINAL_metals_factsheet_data20170524_summary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35"/>
  <sheetViews>
    <sheetView tabSelected="1" workbookViewId="0">
      <selection activeCell="AC6" sqref="AC6"/>
    </sheetView>
  </sheetViews>
  <sheetFormatPr defaultRowHeight="15" x14ac:dyDescent="0.25"/>
  <cols>
    <col min="1" max="1" width="13.85546875" customWidth="1"/>
    <col min="9" max="9" width="13.42578125" bestFit="1" customWidth="1"/>
    <col min="10" max="10" width="27.28515625" bestFit="1" customWidth="1"/>
    <col min="11" max="11" width="25" bestFit="1" customWidth="1"/>
    <col min="12" max="12" width="17.85546875" bestFit="1" customWidth="1"/>
    <col min="13" max="13" width="7.7109375" customWidth="1"/>
    <col min="18" max="18" width="15.140625" customWidth="1"/>
    <col min="26" max="26" width="13.42578125" bestFit="1" customWidth="1"/>
    <col min="27" max="27" width="20.7109375" bestFit="1" customWidth="1"/>
    <col min="28" max="28" width="25" bestFit="1" customWidth="1"/>
    <col min="29" max="29" width="17.85546875" bestFit="1" customWidth="1"/>
    <col min="35" max="35" width="11" customWidth="1"/>
    <col min="43" max="43" width="13.42578125" bestFit="1" customWidth="1"/>
    <col min="44" max="44" width="20.7109375" bestFit="1" customWidth="1"/>
    <col min="45" max="45" width="25" bestFit="1" customWidth="1"/>
  </cols>
  <sheetData>
    <row r="2" spans="1:50" x14ac:dyDescent="0.25">
      <c r="A2" t="s">
        <v>18</v>
      </c>
    </row>
    <row r="4" spans="1:50" x14ac:dyDescent="0.25">
      <c r="A4" t="s">
        <v>6</v>
      </c>
      <c r="O4" t="s">
        <v>1</v>
      </c>
      <c r="AF4" t="s">
        <v>1</v>
      </c>
      <c r="AW4" t="s">
        <v>1</v>
      </c>
    </row>
    <row r="5" spans="1:50" x14ac:dyDescent="0.25">
      <c r="A5" s="3" t="s">
        <v>19</v>
      </c>
      <c r="R5" s="3" t="s">
        <v>20</v>
      </c>
      <c r="AI5" s="3" t="s">
        <v>21</v>
      </c>
    </row>
    <row r="6" spans="1:50" x14ac:dyDescent="0.25">
      <c r="B6" t="s">
        <v>8</v>
      </c>
      <c r="C6" t="s">
        <v>9</v>
      </c>
      <c r="D6" t="s">
        <v>10</v>
      </c>
      <c r="E6" t="s">
        <v>11</v>
      </c>
      <c r="F6" t="s">
        <v>12</v>
      </c>
      <c r="G6" t="s">
        <v>13</v>
      </c>
      <c r="H6" t="s">
        <v>14</v>
      </c>
      <c r="I6" t="s">
        <v>4</v>
      </c>
      <c r="J6" t="s">
        <v>15</v>
      </c>
      <c r="K6" t="s">
        <v>16</v>
      </c>
      <c r="L6" t="s">
        <v>5</v>
      </c>
      <c r="M6" t="s">
        <v>0</v>
      </c>
      <c r="N6" t="s">
        <v>2</v>
      </c>
      <c r="O6" t="s">
        <v>3</v>
      </c>
      <c r="P6" t="s">
        <v>0</v>
      </c>
      <c r="S6" t="s">
        <v>8</v>
      </c>
      <c r="T6" t="s">
        <v>9</v>
      </c>
      <c r="U6" t="s">
        <v>10</v>
      </c>
      <c r="V6" t="s">
        <v>11</v>
      </c>
      <c r="W6" t="s">
        <v>12</v>
      </c>
      <c r="X6" t="s">
        <v>13</v>
      </c>
      <c r="Y6" t="s">
        <v>14</v>
      </c>
      <c r="Z6" t="s">
        <v>4</v>
      </c>
      <c r="AA6" t="s">
        <v>15</v>
      </c>
      <c r="AB6" t="s">
        <v>16</v>
      </c>
      <c r="AC6" t="s">
        <v>5</v>
      </c>
      <c r="AD6" t="s">
        <v>0</v>
      </c>
      <c r="AE6" t="s">
        <v>2</v>
      </c>
      <c r="AF6" t="s">
        <v>3</v>
      </c>
      <c r="AG6" t="s">
        <v>0</v>
      </c>
      <c r="AJ6" t="s">
        <v>8</v>
      </c>
      <c r="AK6" t="s">
        <v>9</v>
      </c>
      <c r="AL6" t="s">
        <v>10</v>
      </c>
      <c r="AM6" t="s">
        <v>11</v>
      </c>
      <c r="AN6" t="s">
        <v>12</v>
      </c>
      <c r="AO6" t="s">
        <v>13</v>
      </c>
      <c r="AP6" t="s">
        <v>14</v>
      </c>
      <c r="AQ6" t="s">
        <v>4</v>
      </c>
      <c r="AR6" t="s">
        <v>15</v>
      </c>
      <c r="AS6" t="s">
        <v>16</v>
      </c>
      <c r="AT6" t="s">
        <v>5</v>
      </c>
      <c r="AU6" t="s">
        <v>0</v>
      </c>
      <c r="AV6" t="s">
        <v>2</v>
      </c>
      <c r="AW6" t="s">
        <v>3</v>
      </c>
      <c r="AX6" t="s">
        <v>0</v>
      </c>
    </row>
    <row r="7" spans="1:50" x14ac:dyDescent="0.25">
      <c r="A7">
        <v>1990</v>
      </c>
      <c r="B7">
        <v>3.54</v>
      </c>
      <c r="C7">
        <v>0.53</v>
      </c>
      <c r="D7">
        <v>4.05</v>
      </c>
      <c r="E7">
        <v>3.21</v>
      </c>
      <c r="F7">
        <v>10.44</v>
      </c>
      <c r="G7">
        <v>0.48</v>
      </c>
      <c r="H7">
        <v>0.36</v>
      </c>
      <c r="I7">
        <f>SUM(B7:H7)</f>
        <v>22.610000000000003</v>
      </c>
      <c r="J7">
        <v>4.76</v>
      </c>
      <c r="K7">
        <v>6.78</v>
      </c>
      <c r="L7">
        <f>SUM(J7:K7)</f>
        <v>11.54</v>
      </c>
      <c r="M7">
        <f>SUM(B7:H7,L7)</f>
        <v>34.150000000000006</v>
      </c>
      <c r="R7">
        <v>1990</v>
      </c>
      <c r="S7">
        <v>13.37</v>
      </c>
      <c r="T7">
        <v>5.91</v>
      </c>
      <c r="U7">
        <v>4.3</v>
      </c>
      <c r="V7">
        <v>10.27</v>
      </c>
      <c r="W7">
        <v>8.6199999999999992</v>
      </c>
      <c r="X7">
        <v>0.6</v>
      </c>
      <c r="Y7">
        <v>20.46</v>
      </c>
      <c r="Z7">
        <f>SUM(S7:Y7)</f>
        <v>63.53</v>
      </c>
      <c r="AA7">
        <v>9.1300000000000008</v>
      </c>
      <c r="AB7">
        <v>0.9</v>
      </c>
      <c r="AC7">
        <f t="shared" ref="AC7:AC32" si="0">SUM(AA7:AB7)</f>
        <v>10.030000000000001</v>
      </c>
      <c r="AD7">
        <f>SUM(S7:Y7,AC7)</f>
        <v>73.56</v>
      </c>
      <c r="AI7">
        <v>1990</v>
      </c>
      <c r="AJ7">
        <v>224.96</v>
      </c>
      <c r="AK7">
        <v>67.56</v>
      </c>
      <c r="AL7">
        <v>27.5</v>
      </c>
      <c r="AM7">
        <v>348.4</v>
      </c>
      <c r="AN7">
        <v>214.2</v>
      </c>
      <c r="AO7">
        <v>7.92</v>
      </c>
      <c r="AP7">
        <v>98.76</v>
      </c>
      <c r="AQ7">
        <f>SUM(AJ7:AP7)</f>
        <v>989.29999999999984</v>
      </c>
      <c r="AR7">
        <v>1236.55</v>
      </c>
      <c r="AS7">
        <v>59.18</v>
      </c>
      <c r="AT7">
        <f t="shared" ref="AT7:AT32" si="1">SUM(AR7:AS7)</f>
        <v>1295.73</v>
      </c>
      <c r="AU7">
        <f>SUM(AJ7:AP7,AT7)</f>
        <v>2285.0299999999997</v>
      </c>
    </row>
    <row r="8" spans="1:50" x14ac:dyDescent="0.25">
      <c r="A8">
        <v>1991</v>
      </c>
      <c r="B8">
        <v>4.22</v>
      </c>
      <c r="C8">
        <v>1.05</v>
      </c>
      <c r="D8">
        <v>1.1599999999999999</v>
      </c>
      <c r="E8">
        <v>2.9</v>
      </c>
      <c r="F8">
        <v>10.039999999999999</v>
      </c>
      <c r="G8">
        <v>1.8</v>
      </c>
      <c r="H8">
        <v>0.3</v>
      </c>
      <c r="I8">
        <f t="shared" ref="I8:I32" si="2">SUM(B8:H8)</f>
        <v>21.47</v>
      </c>
      <c r="J8">
        <v>4.76</v>
      </c>
      <c r="K8">
        <v>6.78</v>
      </c>
      <c r="L8">
        <f t="shared" ref="L8:L32" si="3">SUM(J8:K8)</f>
        <v>11.54</v>
      </c>
      <c r="M8">
        <f>SUM(B8:H8,L8)</f>
        <v>33.01</v>
      </c>
      <c r="R8">
        <v>1991</v>
      </c>
      <c r="S8">
        <v>17.309999999999999</v>
      </c>
      <c r="T8">
        <v>6.85</v>
      </c>
      <c r="U8">
        <v>3.91</v>
      </c>
      <c r="V8">
        <v>6.5</v>
      </c>
      <c r="W8">
        <v>7.34</v>
      </c>
      <c r="X8">
        <v>0.52</v>
      </c>
      <c r="Y8">
        <v>6.2</v>
      </c>
      <c r="Z8">
        <f t="shared" ref="Z8:Z32" si="4">SUM(S8:Y8)</f>
        <v>48.63</v>
      </c>
      <c r="AA8">
        <v>9.1300000000000008</v>
      </c>
      <c r="AB8">
        <v>0.9</v>
      </c>
      <c r="AC8">
        <f t="shared" si="0"/>
        <v>10.030000000000001</v>
      </c>
      <c r="AD8">
        <f t="shared" ref="AD8:AD32" si="5">SUM(S8:Y8,AC8)</f>
        <v>58.660000000000004</v>
      </c>
      <c r="AI8">
        <v>1991</v>
      </c>
      <c r="AJ8">
        <v>369.86</v>
      </c>
      <c r="AK8">
        <v>92.88</v>
      </c>
      <c r="AL8">
        <v>36.65</v>
      </c>
      <c r="AM8">
        <v>223.01</v>
      </c>
      <c r="AN8">
        <v>296.64999999999998</v>
      </c>
      <c r="AO8">
        <v>4.59</v>
      </c>
      <c r="AP8">
        <v>48.14</v>
      </c>
      <c r="AQ8">
        <f t="shared" ref="AQ8:AQ32" si="6">SUM(AJ8:AP8)</f>
        <v>1071.78</v>
      </c>
      <c r="AR8">
        <v>1236.55</v>
      </c>
      <c r="AS8">
        <v>59.18</v>
      </c>
      <c r="AT8">
        <f t="shared" si="1"/>
        <v>1295.73</v>
      </c>
      <c r="AU8">
        <f t="shared" ref="AU8:AU32" si="7">SUM(AJ8:AP8,AT8)</f>
        <v>2367.5100000000002</v>
      </c>
    </row>
    <row r="9" spans="1:50" x14ac:dyDescent="0.25">
      <c r="A9">
        <v>1992</v>
      </c>
      <c r="B9">
        <v>2.33</v>
      </c>
      <c r="C9">
        <v>0.55000000000000004</v>
      </c>
      <c r="D9">
        <v>0.68</v>
      </c>
      <c r="E9">
        <v>3.25</v>
      </c>
      <c r="F9">
        <v>11.41</v>
      </c>
      <c r="G9">
        <v>1.8</v>
      </c>
      <c r="H9">
        <v>0.37</v>
      </c>
      <c r="I9">
        <f t="shared" si="2"/>
        <v>20.39</v>
      </c>
      <c r="J9">
        <v>4.76</v>
      </c>
      <c r="K9">
        <v>6.78</v>
      </c>
      <c r="L9">
        <f t="shared" si="3"/>
        <v>11.54</v>
      </c>
      <c r="M9">
        <f t="shared" ref="M9:M32" si="8">SUM(B9:H9,L9)</f>
        <v>31.93</v>
      </c>
      <c r="N9">
        <f>AVERAGE(I7:I11)</f>
        <v>21.423999999999999</v>
      </c>
      <c r="O9">
        <f>AVERAGE(L7:L11)</f>
        <v>11.54</v>
      </c>
      <c r="P9">
        <f>AVERAGE(M7:M11)</f>
        <v>32.964000000000006</v>
      </c>
      <c r="R9">
        <v>1992</v>
      </c>
      <c r="S9">
        <v>12.64</v>
      </c>
      <c r="T9">
        <v>3.22</v>
      </c>
      <c r="U9">
        <v>6.7</v>
      </c>
      <c r="V9">
        <v>5.76</v>
      </c>
      <c r="W9">
        <v>10.56</v>
      </c>
      <c r="X9">
        <v>0.5</v>
      </c>
      <c r="Y9">
        <v>7.09</v>
      </c>
      <c r="Z9">
        <f t="shared" si="4"/>
        <v>46.47</v>
      </c>
      <c r="AA9">
        <v>9.1300000000000008</v>
      </c>
      <c r="AB9">
        <v>0.9</v>
      </c>
      <c r="AC9">
        <f t="shared" si="0"/>
        <v>10.030000000000001</v>
      </c>
      <c r="AD9">
        <f t="shared" si="5"/>
        <v>56.5</v>
      </c>
      <c r="AE9">
        <f>AVERAGE(Z7:Z11)</f>
        <v>47.186</v>
      </c>
      <c r="AF9">
        <f>AVERAGE(AC7:AC11)</f>
        <v>10.030000000000001</v>
      </c>
      <c r="AG9">
        <f>AVERAGE(AD7:AD11)</f>
        <v>57.216000000000008</v>
      </c>
      <c r="AI9">
        <v>1992</v>
      </c>
      <c r="AJ9">
        <v>320.51</v>
      </c>
      <c r="AK9">
        <v>35.159999999999997</v>
      </c>
      <c r="AL9">
        <v>32.5</v>
      </c>
      <c r="AM9">
        <v>225.39</v>
      </c>
      <c r="AN9">
        <v>314.85000000000002</v>
      </c>
      <c r="AO9">
        <v>3.72</v>
      </c>
      <c r="AP9">
        <v>57.58</v>
      </c>
      <c r="AQ9">
        <f t="shared" si="6"/>
        <v>989.71</v>
      </c>
      <c r="AR9">
        <v>1236.55</v>
      </c>
      <c r="AS9">
        <v>59.18</v>
      </c>
      <c r="AT9">
        <f t="shared" si="1"/>
        <v>1295.73</v>
      </c>
      <c r="AU9">
        <f t="shared" si="7"/>
        <v>2285.44</v>
      </c>
      <c r="AV9">
        <f>AVERAGE(AQ7:AQ11)</f>
        <v>1164.05</v>
      </c>
      <c r="AW9">
        <f>AVERAGE(AT7:AT11)</f>
        <v>1295.73</v>
      </c>
      <c r="AX9">
        <f>AVERAGE(AU7:AU11)</f>
        <v>2459.7799999999997</v>
      </c>
    </row>
    <row r="10" spans="1:50" x14ac:dyDescent="0.25">
      <c r="A10">
        <v>1993</v>
      </c>
      <c r="B10">
        <v>2.41</v>
      </c>
      <c r="C10" s="2">
        <v>0.27</v>
      </c>
      <c r="D10">
        <v>2.62</v>
      </c>
      <c r="E10">
        <v>3.13</v>
      </c>
      <c r="F10">
        <v>10.039999999999999</v>
      </c>
      <c r="G10">
        <v>2.19</v>
      </c>
      <c r="H10">
        <v>0.25</v>
      </c>
      <c r="I10">
        <f t="shared" si="2"/>
        <v>20.91</v>
      </c>
      <c r="J10">
        <v>4.76</v>
      </c>
      <c r="K10">
        <v>6.78</v>
      </c>
      <c r="L10">
        <f t="shared" si="3"/>
        <v>11.54</v>
      </c>
      <c r="M10">
        <f t="shared" si="8"/>
        <v>32.450000000000003</v>
      </c>
      <c r="N10">
        <f t="shared" ref="N10:N30" si="9">AVERAGE(I8:I12)</f>
        <v>20.779999999999998</v>
      </c>
      <c r="O10">
        <f t="shared" ref="O10:O30" si="10">AVERAGE(L8:L12)</f>
        <v>11.032</v>
      </c>
      <c r="P10">
        <f>AVERAGE(M8:M12)</f>
        <v>31.812000000000001</v>
      </c>
      <c r="R10">
        <v>1993</v>
      </c>
      <c r="S10">
        <v>11.58</v>
      </c>
      <c r="T10" s="2">
        <v>1.19</v>
      </c>
      <c r="U10">
        <v>3.41</v>
      </c>
      <c r="V10">
        <v>4.16</v>
      </c>
      <c r="W10">
        <v>8.9499999999999993</v>
      </c>
      <c r="X10">
        <v>0.31</v>
      </c>
      <c r="Y10">
        <v>5.33</v>
      </c>
      <c r="Z10">
        <f t="shared" si="4"/>
        <v>34.93</v>
      </c>
      <c r="AA10">
        <v>9.1300000000000008</v>
      </c>
      <c r="AB10">
        <v>0.9</v>
      </c>
      <c r="AC10">
        <f t="shared" si="0"/>
        <v>10.030000000000001</v>
      </c>
      <c r="AD10">
        <f t="shared" si="5"/>
        <v>44.96</v>
      </c>
      <c r="AE10">
        <f t="shared" ref="AE10:AE30" si="11">AVERAGE(Z8:Z12)</f>
        <v>45.228000000000002</v>
      </c>
      <c r="AF10">
        <f t="shared" ref="AF10:AF30" si="12">AVERAGE(AC8:AC12)</f>
        <v>9.5620000000000012</v>
      </c>
      <c r="AG10">
        <f t="shared" ref="AG10:AG30" si="13">AVERAGE(AD8:AD12)</f>
        <v>54.790000000000006</v>
      </c>
      <c r="AI10">
        <v>1993</v>
      </c>
      <c r="AJ10">
        <v>389.84</v>
      </c>
      <c r="AK10">
        <v>213.56</v>
      </c>
      <c r="AL10">
        <v>36.65</v>
      </c>
      <c r="AM10">
        <v>357.99</v>
      </c>
      <c r="AN10">
        <v>377.97</v>
      </c>
      <c r="AO10">
        <v>3.06</v>
      </c>
      <c r="AP10">
        <v>47.03</v>
      </c>
      <c r="AQ10">
        <f t="shared" si="6"/>
        <v>1426.1</v>
      </c>
      <c r="AR10">
        <v>1236.55</v>
      </c>
      <c r="AS10">
        <v>59.18</v>
      </c>
      <c r="AT10">
        <f t="shared" si="1"/>
        <v>1295.73</v>
      </c>
      <c r="AU10">
        <f t="shared" si="7"/>
        <v>2721.83</v>
      </c>
      <c r="AV10">
        <f t="shared" ref="AV10:AV30" si="14">AVERAGE(AQ8:AQ12)</f>
        <v>1245.52</v>
      </c>
      <c r="AW10">
        <f t="shared" ref="AW10:AW30" si="15">AVERAGE(AT8:AT12)</f>
        <v>1161.5260000000001</v>
      </c>
      <c r="AX10">
        <f t="shared" ref="AX10:AX30" si="16">AVERAGE(AU8:AU12)</f>
        <v>2407.0460000000003</v>
      </c>
    </row>
    <row r="11" spans="1:50" x14ac:dyDescent="0.25">
      <c r="A11">
        <v>1994</v>
      </c>
      <c r="B11">
        <v>2.46</v>
      </c>
      <c r="C11" s="2">
        <v>0.27</v>
      </c>
      <c r="D11">
        <v>3.15</v>
      </c>
      <c r="E11">
        <v>6.06</v>
      </c>
      <c r="F11">
        <v>5.66</v>
      </c>
      <c r="G11">
        <v>3.89</v>
      </c>
      <c r="H11">
        <v>0.25</v>
      </c>
      <c r="I11">
        <f t="shared" si="2"/>
        <v>21.740000000000002</v>
      </c>
      <c r="J11">
        <v>4.76</v>
      </c>
      <c r="K11">
        <v>6.78</v>
      </c>
      <c r="L11">
        <f t="shared" si="3"/>
        <v>11.54</v>
      </c>
      <c r="M11">
        <f t="shared" si="8"/>
        <v>33.28</v>
      </c>
      <c r="N11">
        <f t="shared" si="9"/>
        <v>18.562000000000001</v>
      </c>
      <c r="O11">
        <f t="shared" si="10"/>
        <v>10.523999999999999</v>
      </c>
      <c r="P11">
        <f>AVERAGE(M9:M13)</f>
        <v>29.086000000000002</v>
      </c>
      <c r="R11">
        <v>1994</v>
      </c>
      <c r="S11">
        <v>10.69</v>
      </c>
      <c r="T11" s="5">
        <v>1.19</v>
      </c>
      <c r="U11">
        <v>3.44</v>
      </c>
      <c r="V11">
        <v>11.6</v>
      </c>
      <c r="W11">
        <v>8.14</v>
      </c>
      <c r="X11">
        <v>0.42</v>
      </c>
      <c r="Y11">
        <v>6.89</v>
      </c>
      <c r="Z11">
        <f t="shared" si="4"/>
        <v>42.370000000000005</v>
      </c>
      <c r="AA11">
        <v>9.1300000000000008</v>
      </c>
      <c r="AB11">
        <v>0.9</v>
      </c>
      <c r="AC11">
        <f t="shared" si="0"/>
        <v>10.030000000000001</v>
      </c>
      <c r="AD11">
        <f t="shared" si="5"/>
        <v>52.400000000000006</v>
      </c>
      <c r="AE11">
        <f t="shared" si="11"/>
        <v>41.586000000000006</v>
      </c>
      <c r="AF11">
        <f t="shared" si="12"/>
        <v>9.0939999999999994</v>
      </c>
      <c r="AG11">
        <f t="shared" si="13"/>
        <v>50.680000000000007</v>
      </c>
      <c r="AI11">
        <v>1994</v>
      </c>
      <c r="AJ11">
        <v>292.27999999999997</v>
      </c>
      <c r="AK11" s="2">
        <v>33.409999999999997</v>
      </c>
      <c r="AL11">
        <v>48.22</v>
      </c>
      <c r="AM11">
        <v>656.3</v>
      </c>
      <c r="AN11">
        <v>247.6</v>
      </c>
      <c r="AO11">
        <v>10.63</v>
      </c>
      <c r="AP11">
        <v>54.92</v>
      </c>
      <c r="AQ11">
        <f t="shared" si="6"/>
        <v>1343.3600000000001</v>
      </c>
      <c r="AR11">
        <v>1236.55</v>
      </c>
      <c r="AS11">
        <v>59.18</v>
      </c>
      <c r="AT11">
        <f t="shared" si="1"/>
        <v>1295.73</v>
      </c>
      <c r="AU11">
        <f t="shared" si="7"/>
        <v>2639.09</v>
      </c>
      <c r="AV11">
        <f t="shared" si="14"/>
        <v>1182.21</v>
      </c>
      <c r="AW11">
        <f t="shared" si="15"/>
        <v>1027.3219999999999</v>
      </c>
      <c r="AX11">
        <f t="shared" si="16"/>
        <v>2209.5320000000002</v>
      </c>
    </row>
    <row r="12" spans="1:50" x14ac:dyDescent="0.25">
      <c r="A12">
        <v>1995</v>
      </c>
      <c r="B12">
        <v>1.62</v>
      </c>
      <c r="C12">
        <v>0.13</v>
      </c>
      <c r="D12">
        <v>1.84</v>
      </c>
      <c r="E12">
        <v>8.0299999999999994</v>
      </c>
      <c r="F12">
        <v>4.5999999999999996</v>
      </c>
      <c r="G12">
        <v>2.91</v>
      </c>
      <c r="H12">
        <v>0.26</v>
      </c>
      <c r="I12">
        <f t="shared" si="2"/>
        <v>19.39</v>
      </c>
      <c r="J12">
        <v>3.34</v>
      </c>
      <c r="K12">
        <v>5.66</v>
      </c>
      <c r="L12">
        <f t="shared" si="3"/>
        <v>9</v>
      </c>
      <c r="M12">
        <f t="shared" si="8"/>
        <v>28.39</v>
      </c>
      <c r="N12">
        <f t="shared" si="9"/>
        <v>16.503999999999998</v>
      </c>
      <c r="O12">
        <f t="shared" si="10"/>
        <v>10.016</v>
      </c>
      <c r="P12">
        <f t="shared" ref="P12:P30" si="17">AVERAGE(M10:M14)</f>
        <v>26.52</v>
      </c>
      <c r="R12">
        <v>1995</v>
      </c>
      <c r="S12">
        <v>8.9</v>
      </c>
      <c r="T12">
        <v>0.67</v>
      </c>
      <c r="U12">
        <v>3.8</v>
      </c>
      <c r="V12">
        <v>27.03</v>
      </c>
      <c r="W12">
        <v>7.56</v>
      </c>
      <c r="X12">
        <v>0.34</v>
      </c>
      <c r="Y12">
        <v>5.44</v>
      </c>
      <c r="Z12">
        <f t="shared" si="4"/>
        <v>53.740000000000009</v>
      </c>
      <c r="AA12">
        <v>6.46</v>
      </c>
      <c r="AB12">
        <v>1.23</v>
      </c>
      <c r="AC12">
        <f t="shared" si="0"/>
        <v>7.6899999999999995</v>
      </c>
      <c r="AD12">
        <f t="shared" si="5"/>
        <v>61.430000000000007</v>
      </c>
      <c r="AE12">
        <f t="shared" si="11"/>
        <v>37.120000000000005</v>
      </c>
      <c r="AF12">
        <f t="shared" si="12"/>
        <v>8.6259999999999994</v>
      </c>
      <c r="AG12">
        <f t="shared" si="13"/>
        <v>45.746000000000002</v>
      </c>
      <c r="AI12">
        <v>1995</v>
      </c>
      <c r="AJ12">
        <v>213.73</v>
      </c>
      <c r="AK12">
        <v>10.72</v>
      </c>
      <c r="AL12">
        <v>43.14</v>
      </c>
      <c r="AM12">
        <v>868.82</v>
      </c>
      <c r="AN12">
        <v>185.9</v>
      </c>
      <c r="AO12">
        <v>10.11</v>
      </c>
      <c r="AP12">
        <v>64.23</v>
      </c>
      <c r="AQ12">
        <f t="shared" si="6"/>
        <v>1396.65</v>
      </c>
      <c r="AR12">
        <v>516.19000000000005</v>
      </c>
      <c r="AS12">
        <v>108.52</v>
      </c>
      <c r="AT12">
        <f t="shared" si="1"/>
        <v>624.71</v>
      </c>
      <c r="AU12">
        <f t="shared" si="7"/>
        <v>2021.3600000000001</v>
      </c>
      <c r="AV12">
        <f t="shared" si="14"/>
        <v>1121.3700000000003</v>
      </c>
      <c r="AW12">
        <f t="shared" si="15"/>
        <v>893.11800000000005</v>
      </c>
      <c r="AX12">
        <f t="shared" si="16"/>
        <v>2014.4880000000001</v>
      </c>
    </row>
    <row r="13" spans="1:50" x14ac:dyDescent="0.25">
      <c r="A13">
        <v>1996</v>
      </c>
      <c r="B13">
        <v>1.49</v>
      </c>
      <c r="C13">
        <v>0.06</v>
      </c>
      <c r="D13">
        <v>0.3</v>
      </c>
      <c r="E13">
        <v>3.26</v>
      </c>
      <c r="F13">
        <v>2.91</v>
      </c>
      <c r="G13">
        <v>2.21</v>
      </c>
      <c r="H13">
        <v>0.15</v>
      </c>
      <c r="I13">
        <f t="shared" si="2"/>
        <v>10.38</v>
      </c>
      <c r="J13">
        <v>3.34</v>
      </c>
      <c r="K13">
        <v>5.66</v>
      </c>
      <c r="L13">
        <f t="shared" si="3"/>
        <v>9</v>
      </c>
      <c r="M13">
        <f t="shared" si="8"/>
        <v>19.380000000000003</v>
      </c>
      <c r="N13">
        <f t="shared" si="9"/>
        <v>14.794</v>
      </c>
      <c r="O13">
        <f t="shared" si="10"/>
        <v>9.5079999999999991</v>
      </c>
      <c r="P13">
        <f t="shared" si="17"/>
        <v>24.302</v>
      </c>
      <c r="R13">
        <v>1996</v>
      </c>
      <c r="S13">
        <v>8.06</v>
      </c>
      <c r="T13">
        <v>0.06</v>
      </c>
      <c r="U13">
        <v>3.22</v>
      </c>
      <c r="V13">
        <v>8.44</v>
      </c>
      <c r="W13">
        <v>5.67</v>
      </c>
      <c r="X13">
        <v>0.26</v>
      </c>
      <c r="Y13">
        <v>4.71</v>
      </c>
      <c r="Z13">
        <f t="shared" si="4"/>
        <v>30.420000000000005</v>
      </c>
      <c r="AA13">
        <v>6.46</v>
      </c>
      <c r="AB13">
        <v>1.23</v>
      </c>
      <c r="AC13">
        <f t="shared" si="0"/>
        <v>7.6899999999999995</v>
      </c>
      <c r="AD13">
        <f t="shared" si="5"/>
        <v>38.110000000000007</v>
      </c>
      <c r="AE13">
        <f t="shared" si="11"/>
        <v>37.266000000000005</v>
      </c>
      <c r="AF13">
        <f t="shared" si="12"/>
        <v>8.1579999999999977</v>
      </c>
      <c r="AG13">
        <f t="shared" si="13"/>
        <v>45.424000000000007</v>
      </c>
      <c r="AI13">
        <v>1996</v>
      </c>
      <c r="AJ13">
        <v>158.11000000000001</v>
      </c>
      <c r="AK13">
        <v>0.11</v>
      </c>
      <c r="AL13">
        <v>47.48</v>
      </c>
      <c r="AM13">
        <v>380.97</v>
      </c>
      <c r="AN13">
        <v>126.1</v>
      </c>
      <c r="AO13">
        <v>7.48</v>
      </c>
      <c r="AP13">
        <v>34.979999999999997</v>
      </c>
      <c r="AQ13">
        <f t="shared" si="6"/>
        <v>755.23000000000013</v>
      </c>
      <c r="AR13">
        <v>516.19000000000005</v>
      </c>
      <c r="AS13">
        <v>108.52</v>
      </c>
      <c r="AT13">
        <f t="shared" si="1"/>
        <v>624.71</v>
      </c>
      <c r="AU13">
        <f t="shared" si="7"/>
        <v>1379.94</v>
      </c>
      <c r="AV13">
        <f t="shared" si="14"/>
        <v>1027.548</v>
      </c>
      <c r="AW13">
        <f t="shared" si="15"/>
        <v>758.91399999999999</v>
      </c>
      <c r="AX13">
        <f t="shared" si="16"/>
        <v>1786.4620000000002</v>
      </c>
    </row>
    <row r="14" spans="1:50" x14ac:dyDescent="0.25">
      <c r="A14">
        <v>1997</v>
      </c>
      <c r="B14">
        <v>2.27</v>
      </c>
      <c r="C14">
        <v>0.04</v>
      </c>
      <c r="D14">
        <v>0.27</v>
      </c>
      <c r="E14">
        <v>2.64</v>
      </c>
      <c r="F14">
        <v>1.93</v>
      </c>
      <c r="G14">
        <v>2.8</v>
      </c>
      <c r="H14">
        <v>0.15</v>
      </c>
      <c r="I14">
        <f t="shared" si="2"/>
        <v>10.1</v>
      </c>
      <c r="J14">
        <v>3.34</v>
      </c>
      <c r="K14">
        <v>5.66</v>
      </c>
      <c r="L14">
        <f t="shared" si="3"/>
        <v>9</v>
      </c>
      <c r="M14">
        <f t="shared" si="8"/>
        <v>19.100000000000001</v>
      </c>
      <c r="N14">
        <f t="shared" si="9"/>
        <v>12.406000000000001</v>
      </c>
      <c r="O14">
        <f t="shared" si="10"/>
        <v>9</v>
      </c>
      <c r="P14">
        <f t="shared" si="17"/>
        <v>21.405999999999999</v>
      </c>
      <c r="R14">
        <v>1997</v>
      </c>
      <c r="S14">
        <v>6.62</v>
      </c>
      <c r="T14">
        <v>0.22</v>
      </c>
      <c r="U14">
        <v>2.76</v>
      </c>
      <c r="V14">
        <v>4.0599999999999996</v>
      </c>
      <c r="W14">
        <v>6.34</v>
      </c>
      <c r="X14">
        <v>0.42</v>
      </c>
      <c r="Y14">
        <v>3.72</v>
      </c>
      <c r="Z14">
        <f t="shared" si="4"/>
        <v>24.14</v>
      </c>
      <c r="AA14">
        <v>6.46</v>
      </c>
      <c r="AB14">
        <v>1.23</v>
      </c>
      <c r="AC14">
        <f t="shared" si="0"/>
        <v>7.6899999999999995</v>
      </c>
      <c r="AD14">
        <f t="shared" si="5"/>
        <v>31.83</v>
      </c>
      <c r="AE14">
        <f t="shared" si="11"/>
        <v>35.630000000000003</v>
      </c>
      <c r="AF14">
        <f t="shared" si="12"/>
        <v>7.6899999999999995</v>
      </c>
      <c r="AG14">
        <f t="shared" si="13"/>
        <v>43.32</v>
      </c>
      <c r="AI14">
        <v>1997</v>
      </c>
      <c r="AJ14">
        <v>210.46</v>
      </c>
      <c r="AK14">
        <v>5.0599999999999996</v>
      </c>
      <c r="AL14">
        <v>43.05</v>
      </c>
      <c r="AM14">
        <v>230.9</v>
      </c>
      <c r="AN14">
        <v>151.81</v>
      </c>
      <c r="AO14">
        <v>8.4700000000000006</v>
      </c>
      <c r="AP14">
        <v>35.76</v>
      </c>
      <c r="AQ14">
        <f t="shared" si="6"/>
        <v>685.51</v>
      </c>
      <c r="AR14">
        <v>516.19000000000005</v>
      </c>
      <c r="AS14">
        <v>108.52</v>
      </c>
      <c r="AT14">
        <f t="shared" si="1"/>
        <v>624.71</v>
      </c>
      <c r="AU14">
        <f t="shared" si="7"/>
        <v>1310.22</v>
      </c>
      <c r="AV14">
        <f t="shared" si="14"/>
        <v>948.41800000000001</v>
      </c>
      <c r="AW14">
        <f t="shared" si="15"/>
        <v>624.71</v>
      </c>
      <c r="AX14">
        <f t="shared" si="16"/>
        <v>1573.1280000000002</v>
      </c>
    </row>
    <row r="15" spans="1:50" x14ac:dyDescent="0.25">
      <c r="A15">
        <v>1998</v>
      </c>
      <c r="B15">
        <v>2.59</v>
      </c>
      <c r="C15">
        <v>0.13</v>
      </c>
      <c r="D15">
        <v>0.67</v>
      </c>
      <c r="E15">
        <v>2.16</v>
      </c>
      <c r="F15">
        <v>2.17</v>
      </c>
      <c r="G15">
        <v>2.23</v>
      </c>
      <c r="H15">
        <v>2.41</v>
      </c>
      <c r="I15">
        <f t="shared" si="2"/>
        <v>12.36</v>
      </c>
      <c r="J15">
        <v>3.34</v>
      </c>
      <c r="K15">
        <v>5.66</v>
      </c>
      <c r="L15">
        <f t="shared" si="3"/>
        <v>9</v>
      </c>
      <c r="M15">
        <f t="shared" si="8"/>
        <v>21.36</v>
      </c>
      <c r="N15">
        <f t="shared" si="9"/>
        <v>10.614000000000001</v>
      </c>
      <c r="O15">
        <f t="shared" si="10"/>
        <v>8.86</v>
      </c>
      <c r="P15">
        <f t="shared" si="17"/>
        <v>19.474</v>
      </c>
      <c r="R15">
        <v>1998</v>
      </c>
      <c r="S15">
        <v>9.2100000000000009</v>
      </c>
      <c r="T15">
        <v>0.43</v>
      </c>
      <c r="U15">
        <v>2.61</v>
      </c>
      <c r="V15">
        <v>9.85</v>
      </c>
      <c r="W15">
        <v>6.21</v>
      </c>
      <c r="X15">
        <v>0.56999999999999995</v>
      </c>
      <c r="Y15">
        <v>6.78</v>
      </c>
      <c r="Z15">
        <f t="shared" si="4"/>
        <v>35.660000000000004</v>
      </c>
      <c r="AA15">
        <v>6.46</v>
      </c>
      <c r="AB15">
        <v>1.23</v>
      </c>
      <c r="AC15">
        <f t="shared" si="0"/>
        <v>7.6899999999999995</v>
      </c>
      <c r="AD15">
        <f t="shared" si="5"/>
        <v>43.35</v>
      </c>
      <c r="AE15">
        <f t="shared" si="11"/>
        <v>31.35</v>
      </c>
      <c r="AF15">
        <f t="shared" si="12"/>
        <v>7.38</v>
      </c>
      <c r="AG15">
        <f t="shared" si="13"/>
        <v>38.729999999999997</v>
      </c>
      <c r="AI15">
        <v>1998</v>
      </c>
      <c r="AJ15">
        <v>318.02</v>
      </c>
      <c r="AK15">
        <v>7.62</v>
      </c>
      <c r="AL15">
        <v>54.43</v>
      </c>
      <c r="AM15">
        <v>251.91</v>
      </c>
      <c r="AN15">
        <v>181.52</v>
      </c>
      <c r="AO15">
        <v>14.12</v>
      </c>
      <c r="AP15">
        <v>129.37</v>
      </c>
      <c r="AQ15">
        <f t="shared" si="6"/>
        <v>956.99</v>
      </c>
      <c r="AR15">
        <v>516.19000000000005</v>
      </c>
      <c r="AS15">
        <v>108.52</v>
      </c>
      <c r="AT15">
        <f t="shared" si="1"/>
        <v>624.71</v>
      </c>
      <c r="AU15">
        <f t="shared" si="7"/>
        <v>1581.7</v>
      </c>
      <c r="AV15">
        <f t="shared" si="14"/>
        <v>865.70600000000013</v>
      </c>
      <c r="AW15">
        <f t="shared" si="15"/>
        <v>538.13400000000001</v>
      </c>
      <c r="AX15">
        <f t="shared" si="16"/>
        <v>1403.84</v>
      </c>
    </row>
    <row r="16" spans="1:50" x14ac:dyDescent="0.25">
      <c r="A16">
        <v>1999</v>
      </c>
      <c r="B16">
        <v>1.49</v>
      </c>
      <c r="C16">
        <v>0.09</v>
      </c>
      <c r="D16" s="2">
        <v>0.64</v>
      </c>
      <c r="E16">
        <v>2.42</v>
      </c>
      <c r="F16">
        <v>2.38</v>
      </c>
      <c r="G16">
        <v>2.52</v>
      </c>
      <c r="H16">
        <v>0.26</v>
      </c>
      <c r="I16">
        <f t="shared" si="2"/>
        <v>9.8000000000000007</v>
      </c>
      <c r="J16">
        <v>3.34</v>
      </c>
      <c r="K16">
        <v>5.66</v>
      </c>
      <c r="L16">
        <f t="shared" si="3"/>
        <v>9</v>
      </c>
      <c r="M16">
        <f t="shared" si="8"/>
        <v>18.8</v>
      </c>
      <c r="N16">
        <f t="shared" si="9"/>
        <v>10.536000000000001</v>
      </c>
      <c r="O16">
        <f t="shared" si="10"/>
        <v>8.7199999999999989</v>
      </c>
      <c r="P16">
        <f t="shared" si="17"/>
        <v>19.256</v>
      </c>
      <c r="R16">
        <v>1999</v>
      </c>
      <c r="S16">
        <v>9.26</v>
      </c>
      <c r="T16">
        <v>0.38</v>
      </c>
      <c r="U16">
        <v>2.6</v>
      </c>
      <c r="V16">
        <v>12.45</v>
      </c>
      <c r="W16">
        <v>4.9800000000000004</v>
      </c>
      <c r="X16">
        <v>0.61</v>
      </c>
      <c r="Y16">
        <v>3.91</v>
      </c>
      <c r="Z16">
        <f t="shared" si="4"/>
        <v>34.19</v>
      </c>
      <c r="AA16">
        <v>6.46</v>
      </c>
      <c r="AB16">
        <v>1.23</v>
      </c>
      <c r="AC16">
        <f t="shared" si="0"/>
        <v>7.6899999999999995</v>
      </c>
      <c r="AD16">
        <f t="shared" si="5"/>
        <v>41.879999999999995</v>
      </c>
      <c r="AE16">
        <f t="shared" si="11"/>
        <v>31.334000000000003</v>
      </c>
      <c r="AF16">
        <f t="shared" si="12"/>
        <v>7.07</v>
      </c>
      <c r="AG16">
        <f t="shared" si="13"/>
        <v>38.404000000000003</v>
      </c>
      <c r="AI16">
        <v>1999</v>
      </c>
      <c r="AJ16">
        <v>351.25</v>
      </c>
      <c r="AK16">
        <v>5.39</v>
      </c>
      <c r="AL16">
        <v>64.44</v>
      </c>
      <c r="AM16">
        <v>342.68</v>
      </c>
      <c r="AN16">
        <v>125.51</v>
      </c>
      <c r="AO16">
        <v>16.649999999999999</v>
      </c>
      <c r="AP16">
        <v>41.79</v>
      </c>
      <c r="AQ16">
        <f t="shared" si="6"/>
        <v>947.70999999999992</v>
      </c>
      <c r="AR16">
        <v>516.19000000000005</v>
      </c>
      <c r="AS16">
        <v>108.52</v>
      </c>
      <c r="AT16">
        <f t="shared" si="1"/>
        <v>624.71</v>
      </c>
      <c r="AU16">
        <f t="shared" si="7"/>
        <v>1572.42</v>
      </c>
      <c r="AV16">
        <f t="shared" si="14"/>
        <v>892.62200000000007</v>
      </c>
      <c r="AW16">
        <f t="shared" si="15"/>
        <v>451.55799999999999</v>
      </c>
      <c r="AX16">
        <f t="shared" si="16"/>
        <v>1344.1799999999998</v>
      </c>
    </row>
    <row r="17" spans="1:50" x14ac:dyDescent="0.25">
      <c r="A17">
        <v>2000</v>
      </c>
      <c r="B17">
        <v>2.2599999999999998</v>
      </c>
      <c r="C17">
        <v>7.0000000000000007E-2</v>
      </c>
      <c r="D17">
        <v>0.67</v>
      </c>
      <c r="E17">
        <v>1.78</v>
      </c>
      <c r="F17">
        <v>2.6</v>
      </c>
      <c r="G17">
        <v>2.73</v>
      </c>
      <c r="H17">
        <v>0.32</v>
      </c>
      <c r="I17">
        <f t="shared" si="2"/>
        <v>10.43</v>
      </c>
      <c r="J17">
        <v>2.16</v>
      </c>
      <c r="K17">
        <v>6.14</v>
      </c>
      <c r="L17">
        <f t="shared" si="3"/>
        <v>8.3000000000000007</v>
      </c>
      <c r="M17">
        <f t="shared" si="8"/>
        <v>18.73</v>
      </c>
      <c r="N17">
        <f t="shared" si="9"/>
        <v>10.970000000000002</v>
      </c>
      <c r="O17">
        <f t="shared" si="10"/>
        <v>8.5800000000000018</v>
      </c>
      <c r="P17">
        <f t="shared" si="17"/>
        <v>19.55</v>
      </c>
      <c r="R17">
        <v>2000</v>
      </c>
      <c r="S17">
        <v>9.8000000000000007</v>
      </c>
      <c r="T17">
        <v>0.56999999999999995</v>
      </c>
      <c r="U17">
        <v>4.88</v>
      </c>
      <c r="V17">
        <v>6.71</v>
      </c>
      <c r="W17">
        <v>5.43</v>
      </c>
      <c r="X17">
        <v>0.61</v>
      </c>
      <c r="Y17">
        <v>4.34</v>
      </c>
      <c r="Z17">
        <f t="shared" si="4"/>
        <v>32.340000000000003</v>
      </c>
      <c r="AA17">
        <v>5.24</v>
      </c>
      <c r="AB17">
        <v>0.9</v>
      </c>
      <c r="AC17">
        <f t="shared" si="0"/>
        <v>6.1400000000000006</v>
      </c>
      <c r="AD17">
        <f t="shared" si="5"/>
        <v>38.480000000000004</v>
      </c>
      <c r="AE17">
        <f t="shared" si="11"/>
        <v>32.494</v>
      </c>
      <c r="AF17">
        <f t="shared" si="12"/>
        <v>6.76</v>
      </c>
      <c r="AG17">
        <f t="shared" si="13"/>
        <v>39.254000000000005</v>
      </c>
      <c r="AI17">
        <v>2000</v>
      </c>
      <c r="AJ17">
        <v>401.62</v>
      </c>
      <c r="AK17">
        <v>5.66</v>
      </c>
      <c r="AL17">
        <v>112.66</v>
      </c>
      <c r="AM17">
        <v>221.45</v>
      </c>
      <c r="AN17">
        <v>169.55</v>
      </c>
      <c r="AO17">
        <v>14.5</v>
      </c>
      <c r="AP17">
        <v>57.65</v>
      </c>
      <c r="AQ17">
        <f t="shared" si="6"/>
        <v>983.09</v>
      </c>
      <c r="AR17">
        <v>133.58000000000001</v>
      </c>
      <c r="AS17">
        <v>58.25</v>
      </c>
      <c r="AT17">
        <f t="shared" si="1"/>
        <v>191.83</v>
      </c>
      <c r="AU17">
        <f t="shared" si="7"/>
        <v>1174.92</v>
      </c>
      <c r="AV17">
        <f t="shared" si="14"/>
        <v>950.5</v>
      </c>
      <c r="AW17">
        <f t="shared" si="15"/>
        <v>364.98199999999997</v>
      </c>
      <c r="AX17">
        <f t="shared" si="16"/>
        <v>1315.482</v>
      </c>
    </row>
    <row r="18" spans="1:50" x14ac:dyDescent="0.25">
      <c r="A18">
        <v>2001</v>
      </c>
      <c r="B18">
        <v>1.21</v>
      </c>
      <c r="C18">
        <v>0.22</v>
      </c>
      <c r="D18">
        <v>0.31</v>
      </c>
      <c r="E18">
        <v>3.21</v>
      </c>
      <c r="F18">
        <v>2.58</v>
      </c>
      <c r="G18">
        <v>2.2400000000000002</v>
      </c>
      <c r="H18">
        <v>0.22</v>
      </c>
      <c r="I18">
        <f t="shared" si="2"/>
        <v>9.99</v>
      </c>
      <c r="J18">
        <v>2.16</v>
      </c>
      <c r="K18">
        <v>6.14</v>
      </c>
      <c r="L18">
        <f t="shared" si="3"/>
        <v>8.3000000000000007</v>
      </c>
      <c r="M18">
        <f t="shared" si="8"/>
        <v>18.29</v>
      </c>
      <c r="N18">
        <f t="shared" si="9"/>
        <v>10.076000000000001</v>
      </c>
      <c r="O18">
        <f t="shared" si="10"/>
        <v>8.4400000000000013</v>
      </c>
      <c r="P18">
        <f t="shared" si="17"/>
        <v>18.515999999999998</v>
      </c>
      <c r="R18">
        <v>2001</v>
      </c>
      <c r="S18">
        <v>6.63</v>
      </c>
      <c r="T18">
        <v>0.56000000000000005</v>
      </c>
      <c r="U18">
        <v>2.98</v>
      </c>
      <c r="V18">
        <v>12.48</v>
      </c>
      <c r="W18">
        <v>5.09</v>
      </c>
      <c r="X18">
        <v>0.54</v>
      </c>
      <c r="Y18">
        <v>2.06</v>
      </c>
      <c r="Z18">
        <f t="shared" si="4"/>
        <v>30.339999999999996</v>
      </c>
      <c r="AA18">
        <v>5.24</v>
      </c>
      <c r="AB18">
        <v>0.9</v>
      </c>
      <c r="AC18">
        <f t="shared" si="0"/>
        <v>6.1400000000000006</v>
      </c>
      <c r="AD18">
        <f t="shared" si="5"/>
        <v>36.479999999999997</v>
      </c>
      <c r="AE18">
        <f t="shared" si="11"/>
        <v>28.892000000000003</v>
      </c>
      <c r="AF18">
        <f t="shared" si="12"/>
        <v>6.45</v>
      </c>
      <c r="AG18">
        <f t="shared" si="13"/>
        <v>35.341999999999999</v>
      </c>
      <c r="AI18">
        <v>2001</v>
      </c>
      <c r="AJ18">
        <v>274.83</v>
      </c>
      <c r="AK18">
        <v>4.84</v>
      </c>
      <c r="AL18">
        <v>39.700000000000003</v>
      </c>
      <c r="AM18">
        <v>369.71</v>
      </c>
      <c r="AN18">
        <v>158.93</v>
      </c>
      <c r="AO18">
        <v>14.68</v>
      </c>
      <c r="AP18">
        <v>27.12</v>
      </c>
      <c r="AQ18">
        <f t="shared" si="6"/>
        <v>889.81</v>
      </c>
      <c r="AR18">
        <v>133.58000000000001</v>
      </c>
      <c r="AS18">
        <v>58.25</v>
      </c>
      <c r="AT18">
        <f t="shared" si="1"/>
        <v>191.83</v>
      </c>
      <c r="AU18">
        <f t="shared" si="7"/>
        <v>1081.6399999999999</v>
      </c>
      <c r="AV18">
        <f t="shared" si="14"/>
        <v>837.95999999999981</v>
      </c>
      <c r="AW18">
        <f t="shared" si="15"/>
        <v>278.40600000000001</v>
      </c>
      <c r="AX18">
        <f t="shared" si="16"/>
        <v>1116.366</v>
      </c>
    </row>
    <row r="19" spans="1:50" x14ac:dyDescent="0.25">
      <c r="A19">
        <v>2002</v>
      </c>
      <c r="B19">
        <v>2.15</v>
      </c>
      <c r="C19">
        <v>0.09</v>
      </c>
      <c r="D19" s="2">
        <v>0.64</v>
      </c>
      <c r="E19">
        <v>2.61</v>
      </c>
      <c r="F19">
        <v>4.41</v>
      </c>
      <c r="G19">
        <v>2.16</v>
      </c>
      <c r="H19">
        <v>0.21</v>
      </c>
      <c r="I19">
        <f t="shared" si="2"/>
        <v>12.270000000000001</v>
      </c>
      <c r="J19">
        <v>2.16</v>
      </c>
      <c r="K19">
        <v>6.14</v>
      </c>
      <c r="L19">
        <f t="shared" si="3"/>
        <v>8.3000000000000007</v>
      </c>
      <c r="M19">
        <f t="shared" si="8"/>
        <v>20.57</v>
      </c>
      <c r="N19">
        <f t="shared" si="9"/>
        <v>9.7060000000000013</v>
      </c>
      <c r="O19">
        <f t="shared" si="10"/>
        <v>8.3000000000000007</v>
      </c>
      <c r="P19">
        <f t="shared" si="17"/>
        <v>18.006</v>
      </c>
      <c r="R19">
        <v>2002</v>
      </c>
      <c r="S19">
        <v>6.23</v>
      </c>
      <c r="T19">
        <v>0.62</v>
      </c>
      <c r="U19" s="2">
        <v>1.95</v>
      </c>
      <c r="V19">
        <v>9.65</v>
      </c>
      <c r="W19">
        <v>9.0399999999999991</v>
      </c>
      <c r="X19">
        <v>0.44</v>
      </c>
      <c r="Y19">
        <v>2.0099999999999998</v>
      </c>
      <c r="Z19">
        <f t="shared" si="4"/>
        <v>29.940000000000005</v>
      </c>
      <c r="AA19">
        <v>5.24</v>
      </c>
      <c r="AB19">
        <v>0.9</v>
      </c>
      <c r="AC19">
        <f t="shared" si="0"/>
        <v>6.1400000000000006</v>
      </c>
      <c r="AD19">
        <f t="shared" si="5"/>
        <v>36.080000000000005</v>
      </c>
      <c r="AE19">
        <f t="shared" si="11"/>
        <v>26.661999999999999</v>
      </c>
      <c r="AF19">
        <f t="shared" si="12"/>
        <v>6.1400000000000006</v>
      </c>
      <c r="AG19">
        <f t="shared" si="13"/>
        <v>32.802000000000007</v>
      </c>
      <c r="AI19">
        <v>2002</v>
      </c>
      <c r="AJ19">
        <v>297.12</v>
      </c>
      <c r="AK19">
        <v>7.46</v>
      </c>
      <c r="AL19" s="2">
        <v>23.22</v>
      </c>
      <c r="AM19">
        <v>384.55</v>
      </c>
      <c r="AN19">
        <v>220.46</v>
      </c>
      <c r="AO19">
        <v>9.56</v>
      </c>
      <c r="AP19">
        <v>32.53</v>
      </c>
      <c r="AQ19">
        <f t="shared" si="6"/>
        <v>974.89999999999986</v>
      </c>
      <c r="AR19">
        <v>133.58000000000001</v>
      </c>
      <c r="AS19">
        <v>58.25</v>
      </c>
      <c r="AT19">
        <f t="shared" si="1"/>
        <v>191.83</v>
      </c>
      <c r="AU19">
        <f t="shared" si="7"/>
        <v>1166.7299999999998</v>
      </c>
      <c r="AV19">
        <f t="shared" si="14"/>
        <v>773.42000000000007</v>
      </c>
      <c r="AW19">
        <f t="shared" si="15"/>
        <v>191.83</v>
      </c>
      <c r="AX19">
        <f t="shared" si="16"/>
        <v>965.25</v>
      </c>
    </row>
    <row r="20" spans="1:50" x14ac:dyDescent="0.25">
      <c r="A20">
        <v>2003</v>
      </c>
      <c r="B20">
        <v>1.07</v>
      </c>
      <c r="C20">
        <v>0.09</v>
      </c>
      <c r="D20" s="2">
        <v>0.64</v>
      </c>
      <c r="E20">
        <v>1.07</v>
      </c>
      <c r="F20">
        <v>3.1</v>
      </c>
      <c r="G20">
        <v>1.72</v>
      </c>
      <c r="H20">
        <v>0.2</v>
      </c>
      <c r="I20">
        <f t="shared" si="2"/>
        <v>7.8900000000000006</v>
      </c>
      <c r="J20">
        <v>2.16</v>
      </c>
      <c r="K20">
        <v>6.14</v>
      </c>
      <c r="L20">
        <f t="shared" si="3"/>
        <v>8.3000000000000007</v>
      </c>
      <c r="M20">
        <f t="shared" si="8"/>
        <v>16.190000000000001</v>
      </c>
      <c r="N20">
        <f t="shared" si="9"/>
        <v>8.6180000000000003</v>
      </c>
      <c r="O20">
        <f t="shared" si="10"/>
        <v>8.1120000000000001</v>
      </c>
      <c r="P20">
        <f t="shared" si="17"/>
        <v>16.729999999999997</v>
      </c>
      <c r="R20">
        <v>2003</v>
      </c>
      <c r="S20">
        <v>4.0199999999999996</v>
      </c>
      <c r="T20">
        <v>1.07</v>
      </c>
      <c r="U20" s="2">
        <v>1.95</v>
      </c>
      <c r="V20">
        <v>4.5</v>
      </c>
      <c r="W20">
        <v>4.28</v>
      </c>
      <c r="X20">
        <v>0.23</v>
      </c>
      <c r="Y20">
        <v>1.6</v>
      </c>
      <c r="Z20">
        <f t="shared" si="4"/>
        <v>17.650000000000002</v>
      </c>
      <c r="AA20">
        <v>5.24</v>
      </c>
      <c r="AB20">
        <v>0.9</v>
      </c>
      <c r="AC20">
        <f t="shared" si="0"/>
        <v>6.1400000000000006</v>
      </c>
      <c r="AD20">
        <f t="shared" si="5"/>
        <v>23.790000000000003</v>
      </c>
      <c r="AE20">
        <f t="shared" si="11"/>
        <v>23.992000000000001</v>
      </c>
      <c r="AF20">
        <f t="shared" si="12"/>
        <v>5.798</v>
      </c>
      <c r="AG20">
        <f t="shared" si="13"/>
        <v>29.79</v>
      </c>
      <c r="AI20">
        <v>2003</v>
      </c>
      <c r="AJ20">
        <v>136.55000000000001</v>
      </c>
      <c r="AK20">
        <v>8.33</v>
      </c>
      <c r="AL20" s="2">
        <v>23.22</v>
      </c>
      <c r="AM20">
        <v>73.75</v>
      </c>
      <c r="AN20">
        <v>117.3</v>
      </c>
      <c r="AO20">
        <v>5.72</v>
      </c>
      <c r="AP20">
        <v>29.42</v>
      </c>
      <c r="AQ20">
        <f t="shared" si="6"/>
        <v>394.29000000000008</v>
      </c>
      <c r="AR20">
        <v>133.58000000000001</v>
      </c>
      <c r="AS20">
        <v>58.25</v>
      </c>
      <c r="AT20">
        <f t="shared" si="1"/>
        <v>191.83</v>
      </c>
      <c r="AU20">
        <f t="shared" si="7"/>
        <v>586.12000000000012</v>
      </c>
      <c r="AV20">
        <f t="shared" si="14"/>
        <v>669.59</v>
      </c>
      <c r="AW20">
        <f t="shared" si="15"/>
        <v>178.55800000000002</v>
      </c>
      <c r="AX20">
        <f t="shared" si="16"/>
        <v>848.14799999999991</v>
      </c>
    </row>
    <row r="21" spans="1:50" x14ac:dyDescent="0.25">
      <c r="A21">
        <v>2004</v>
      </c>
      <c r="B21">
        <v>0.61</v>
      </c>
      <c r="C21">
        <v>0.21</v>
      </c>
      <c r="D21" s="2">
        <v>0.64</v>
      </c>
      <c r="E21">
        <v>1.65</v>
      </c>
      <c r="F21">
        <v>1.94</v>
      </c>
      <c r="G21">
        <v>2.62</v>
      </c>
      <c r="H21">
        <v>0.28000000000000003</v>
      </c>
      <c r="I21">
        <f t="shared" si="2"/>
        <v>7.95</v>
      </c>
      <c r="J21">
        <v>2.16</v>
      </c>
      <c r="K21">
        <v>6.14</v>
      </c>
      <c r="L21">
        <f t="shared" si="3"/>
        <v>8.3000000000000007</v>
      </c>
      <c r="M21">
        <f t="shared" si="8"/>
        <v>16.25</v>
      </c>
      <c r="N21">
        <f t="shared" si="9"/>
        <v>8.14</v>
      </c>
      <c r="O21">
        <f t="shared" si="10"/>
        <v>7.9240000000000013</v>
      </c>
      <c r="P21">
        <f t="shared" si="17"/>
        <v>16.064</v>
      </c>
      <c r="R21">
        <v>2004</v>
      </c>
      <c r="S21">
        <v>3.63</v>
      </c>
      <c r="T21">
        <v>6.43</v>
      </c>
      <c r="U21">
        <v>0.02</v>
      </c>
      <c r="V21">
        <v>5.96</v>
      </c>
      <c r="W21">
        <v>4.71</v>
      </c>
      <c r="X21">
        <v>0.48</v>
      </c>
      <c r="Y21">
        <v>1.81</v>
      </c>
      <c r="Z21">
        <f t="shared" si="4"/>
        <v>23.04</v>
      </c>
      <c r="AA21">
        <v>5.24</v>
      </c>
      <c r="AB21">
        <v>0.9</v>
      </c>
      <c r="AC21">
        <f t="shared" si="0"/>
        <v>6.1400000000000006</v>
      </c>
      <c r="AD21">
        <f t="shared" si="5"/>
        <v>29.18</v>
      </c>
      <c r="AE21">
        <f t="shared" si="11"/>
        <v>22.942</v>
      </c>
      <c r="AF21">
        <f t="shared" si="12"/>
        <v>5.4560000000000004</v>
      </c>
      <c r="AG21">
        <f t="shared" si="13"/>
        <v>28.398000000000003</v>
      </c>
      <c r="AI21">
        <v>2004</v>
      </c>
      <c r="AJ21">
        <v>235.69</v>
      </c>
      <c r="AK21">
        <v>19.13</v>
      </c>
      <c r="AL21">
        <v>0.4</v>
      </c>
      <c r="AM21">
        <v>184.73</v>
      </c>
      <c r="AN21">
        <v>138.82</v>
      </c>
      <c r="AO21">
        <v>12.91</v>
      </c>
      <c r="AP21">
        <v>33.33</v>
      </c>
      <c r="AQ21">
        <f t="shared" si="6"/>
        <v>625.01</v>
      </c>
      <c r="AR21">
        <v>133.58000000000001</v>
      </c>
      <c r="AS21">
        <v>58.25</v>
      </c>
      <c r="AT21">
        <f t="shared" si="1"/>
        <v>191.83</v>
      </c>
      <c r="AU21">
        <f t="shared" si="7"/>
        <v>816.84</v>
      </c>
      <c r="AV21">
        <f t="shared" si="14"/>
        <v>643.85</v>
      </c>
      <c r="AW21">
        <f t="shared" si="15"/>
        <v>165.286</v>
      </c>
      <c r="AX21">
        <f t="shared" si="16"/>
        <v>809.13599999999997</v>
      </c>
    </row>
    <row r="22" spans="1:50" x14ac:dyDescent="0.25">
      <c r="A22">
        <v>2005</v>
      </c>
      <c r="B22">
        <v>0.44</v>
      </c>
      <c r="C22">
        <v>0.09</v>
      </c>
      <c r="D22">
        <v>0.17</v>
      </c>
      <c r="E22">
        <v>1.33</v>
      </c>
      <c r="F22">
        <v>2.62</v>
      </c>
      <c r="G22">
        <v>7.0000000000000007E-2</v>
      </c>
      <c r="H22">
        <v>0.27</v>
      </c>
      <c r="I22">
        <f t="shared" si="2"/>
        <v>4.99</v>
      </c>
      <c r="J22">
        <v>1.51</v>
      </c>
      <c r="K22">
        <v>5.85</v>
      </c>
      <c r="L22">
        <f t="shared" si="3"/>
        <v>7.3599999999999994</v>
      </c>
      <c r="M22">
        <f t="shared" si="8"/>
        <v>12.35</v>
      </c>
      <c r="N22">
        <f t="shared" si="9"/>
        <v>6.7780000000000005</v>
      </c>
      <c r="O22">
        <f t="shared" si="10"/>
        <v>7.7359999999999998</v>
      </c>
      <c r="P22">
        <f t="shared" si="17"/>
        <v>14.513999999999999</v>
      </c>
      <c r="R22">
        <v>2005</v>
      </c>
      <c r="S22">
        <v>3.25</v>
      </c>
      <c r="T22">
        <v>3.15</v>
      </c>
      <c r="U22">
        <v>0.56000000000000005</v>
      </c>
      <c r="V22">
        <v>4.6100000000000003</v>
      </c>
      <c r="W22">
        <v>5.24</v>
      </c>
      <c r="X22">
        <v>0.44</v>
      </c>
      <c r="Y22">
        <v>1.74</v>
      </c>
      <c r="Z22">
        <f t="shared" si="4"/>
        <v>18.990000000000002</v>
      </c>
      <c r="AA22">
        <v>3.38</v>
      </c>
      <c r="AB22">
        <v>1.05</v>
      </c>
      <c r="AC22">
        <f t="shared" si="0"/>
        <v>4.43</v>
      </c>
      <c r="AD22">
        <f t="shared" si="5"/>
        <v>23.42</v>
      </c>
      <c r="AE22">
        <f t="shared" si="11"/>
        <v>21.79</v>
      </c>
      <c r="AF22">
        <f t="shared" si="12"/>
        <v>5.1139999999999999</v>
      </c>
      <c r="AG22">
        <f t="shared" si="13"/>
        <v>26.903999999999996</v>
      </c>
      <c r="AI22">
        <v>2005</v>
      </c>
      <c r="AJ22">
        <v>169.05</v>
      </c>
      <c r="AK22">
        <v>4.5999999999999996</v>
      </c>
      <c r="AL22">
        <v>1.1499999999999999</v>
      </c>
      <c r="AM22">
        <v>107.29</v>
      </c>
      <c r="AN22">
        <v>136.30000000000001</v>
      </c>
      <c r="AO22">
        <v>12.84</v>
      </c>
      <c r="AP22">
        <v>32.71</v>
      </c>
      <c r="AQ22">
        <f t="shared" si="6"/>
        <v>463.94</v>
      </c>
      <c r="AR22">
        <v>88.58</v>
      </c>
      <c r="AS22">
        <v>36.89</v>
      </c>
      <c r="AT22">
        <f t="shared" si="1"/>
        <v>125.47</v>
      </c>
      <c r="AU22">
        <f t="shared" si="7"/>
        <v>589.41</v>
      </c>
      <c r="AV22">
        <f t="shared" si="14"/>
        <v>601.12400000000002</v>
      </c>
      <c r="AW22">
        <f t="shared" si="15"/>
        <v>152.01400000000001</v>
      </c>
      <c r="AX22">
        <f t="shared" si="16"/>
        <v>753.13799999999992</v>
      </c>
    </row>
    <row r="23" spans="1:50" x14ac:dyDescent="0.25">
      <c r="A23">
        <v>2006</v>
      </c>
      <c r="B23">
        <v>0.53</v>
      </c>
      <c r="C23">
        <v>0.28000000000000003</v>
      </c>
      <c r="D23">
        <v>0.16</v>
      </c>
      <c r="E23">
        <v>3.68</v>
      </c>
      <c r="F23">
        <v>2.62</v>
      </c>
      <c r="G23">
        <v>0.1</v>
      </c>
      <c r="H23">
        <v>0.23</v>
      </c>
      <c r="I23">
        <f t="shared" si="2"/>
        <v>7.6000000000000005</v>
      </c>
      <c r="J23">
        <v>1.51</v>
      </c>
      <c r="K23">
        <v>5.85</v>
      </c>
      <c r="L23">
        <f t="shared" si="3"/>
        <v>7.3599999999999994</v>
      </c>
      <c r="M23">
        <f t="shared" si="8"/>
        <v>14.96</v>
      </c>
      <c r="N23">
        <f t="shared" si="9"/>
        <v>5.7320000000000011</v>
      </c>
      <c r="O23">
        <f t="shared" si="10"/>
        <v>7.5479999999999992</v>
      </c>
      <c r="P23">
        <f t="shared" si="17"/>
        <v>13.280000000000001</v>
      </c>
      <c r="R23">
        <v>2006</v>
      </c>
      <c r="S23">
        <v>4.9000000000000004</v>
      </c>
      <c r="T23">
        <v>3.03</v>
      </c>
      <c r="U23">
        <v>1.06</v>
      </c>
      <c r="V23">
        <v>8.99</v>
      </c>
      <c r="W23">
        <v>4.5599999999999996</v>
      </c>
      <c r="X23">
        <v>0.59</v>
      </c>
      <c r="Y23">
        <v>1.96</v>
      </c>
      <c r="Z23">
        <f t="shared" si="4"/>
        <v>25.09</v>
      </c>
      <c r="AA23">
        <v>3.38</v>
      </c>
      <c r="AB23">
        <v>1.05</v>
      </c>
      <c r="AC23">
        <f t="shared" si="0"/>
        <v>4.43</v>
      </c>
      <c r="AD23">
        <f t="shared" si="5"/>
        <v>29.52</v>
      </c>
      <c r="AE23">
        <f t="shared" si="11"/>
        <v>22.186</v>
      </c>
      <c r="AF23">
        <f t="shared" si="12"/>
        <v>4.7720000000000002</v>
      </c>
      <c r="AG23">
        <f t="shared" si="13"/>
        <v>26.958000000000006</v>
      </c>
      <c r="AI23">
        <v>2006</v>
      </c>
      <c r="AJ23">
        <v>442.24</v>
      </c>
      <c r="AK23">
        <v>11.82</v>
      </c>
      <c r="AL23">
        <v>1.27</v>
      </c>
      <c r="AM23">
        <v>128.19999999999999</v>
      </c>
      <c r="AN23">
        <v>129.41999999999999</v>
      </c>
      <c r="AO23">
        <v>16.75</v>
      </c>
      <c r="AP23">
        <v>31.41</v>
      </c>
      <c r="AQ23">
        <f t="shared" si="6"/>
        <v>761.1099999999999</v>
      </c>
      <c r="AR23">
        <v>88.58</v>
      </c>
      <c r="AS23">
        <v>36.89</v>
      </c>
      <c r="AT23">
        <f t="shared" si="1"/>
        <v>125.47</v>
      </c>
      <c r="AU23">
        <f t="shared" si="7"/>
        <v>886.57999999999993</v>
      </c>
      <c r="AV23">
        <f t="shared" si="14"/>
        <v>616.65599999999995</v>
      </c>
      <c r="AW23">
        <f t="shared" si="15"/>
        <v>138.74200000000002</v>
      </c>
      <c r="AX23">
        <f t="shared" si="16"/>
        <v>755.39799999999991</v>
      </c>
    </row>
    <row r="24" spans="1:50" x14ac:dyDescent="0.25">
      <c r="A24">
        <v>2007</v>
      </c>
      <c r="B24">
        <v>0.59</v>
      </c>
      <c r="C24" s="2">
        <v>0.27</v>
      </c>
      <c r="D24">
        <v>0.12</v>
      </c>
      <c r="E24">
        <v>2.5499999999999998</v>
      </c>
      <c r="F24">
        <v>1.67</v>
      </c>
      <c r="G24">
        <v>0.11</v>
      </c>
      <c r="H24">
        <v>0.15</v>
      </c>
      <c r="I24">
        <f t="shared" si="2"/>
        <v>5.46</v>
      </c>
      <c r="J24">
        <v>1.51</v>
      </c>
      <c r="K24">
        <v>5.85</v>
      </c>
      <c r="L24">
        <f t="shared" si="3"/>
        <v>7.3599999999999994</v>
      </c>
      <c r="M24">
        <f t="shared" si="8"/>
        <v>12.82</v>
      </c>
      <c r="N24">
        <f t="shared" si="9"/>
        <v>4.694</v>
      </c>
      <c r="O24">
        <f t="shared" si="10"/>
        <v>7.3599999999999994</v>
      </c>
      <c r="P24">
        <f t="shared" si="17"/>
        <v>12.054</v>
      </c>
      <c r="R24">
        <v>2007</v>
      </c>
      <c r="S24">
        <v>4.09</v>
      </c>
      <c r="T24" s="2">
        <v>1.19</v>
      </c>
      <c r="U24">
        <v>0.46</v>
      </c>
      <c r="V24">
        <v>10.58</v>
      </c>
      <c r="W24">
        <v>5.2</v>
      </c>
      <c r="X24">
        <v>0.66</v>
      </c>
      <c r="Y24">
        <v>2</v>
      </c>
      <c r="Z24">
        <f t="shared" si="4"/>
        <v>24.18</v>
      </c>
      <c r="AA24">
        <v>3.38</v>
      </c>
      <c r="AB24">
        <v>1.05</v>
      </c>
      <c r="AC24">
        <f t="shared" si="0"/>
        <v>4.43</v>
      </c>
      <c r="AD24">
        <f t="shared" si="5"/>
        <v>28.61</v>
      </c>
      <c r="AE24">
        <f t="shared" si="11"/>
        <v>20.469999999999995</v>
      </c>
      <c r="AF24">
        <f t="shared" si="12"/>
        <v>4.43</v>
      </c>
      <c r="AG24">
        <f t="shared" si="13"/>
        <v>24.9</v>
      </c>
      <c r="AI24">
        <v>2007</v>
      </c>
      <c r="AJ24">
        <v>228.93</v>
      </c>
      <c r="AK24">
        <v>71.510000000000005</v>
      </c>
      <c r="AL24">
        <v>1.75</v>
      </c>
      <c r="AM24">
        <v>258.56</v>
      </c>
      <c r="AN24">
        <v>142.02000000000001</v>
      </c>
      <c r="AO24">
        <v>16.13</v>
      </c>
      <c r="AP24">
        <v>42.37</v>
      </c>
      <c r="AQ24">
        <f t="shared" si="6"/>
        <v>761.27</v>
      </c>
      <c r="AR24">
        <v>88.58</v>
      </c>
      <c r="AS24">
        <v>36.89</v>
      </c>
      <c r="AT24">
        <f t="shared" si="1"/>
        <v>125.47</v>
      </c>
      <c r="AU24">
        <f t="shared" si="7"/>
        <v>886.74</v>
      </c>
      <c r="AV24">
        <f t="shared" si="14"/>
        <v>593.07399999999996</v>
      </c>
      <c r="AW24">
        <f t="shared" si="15"/>
        <v>125.47</v>
      </c>
      <c r="AX24">
        <f t="shared" si="16"/>
        <v>718.54399999999998</v>
      </c>
    </row>
    <row r="25" spans="1:50" x14ac:dyDescent="0.25">
      <c r="A25">
        <v>2008</v>
      </c>
      <c r="B25">
        <v>0.56999999999999995</v>
      </c>
      <c r="C25" s="2">
        <v>0.27</v>
      </c>
      <c r="D25">
        <v>0.11</v>
      </c>
      <c r="E25">
        <v>0.15</v>
      </c>
      <c r="F25">
        <v>1.3</v>
      </c>
      <c r="G25">
        <v>0.11</v>
      </c>
      <c r="H25">
        <v>0.15</v>
      </c>
      <c r="I25">
        <f t="shared" si="2"/>
        <v>2.6599999999999997</v>
      </c>
      <c r="J25">
        <v>1.51</v>
      </c>
      <c r="K25">
        <v>5.85</v>
      </c>
      <c r="L25">
        <f t="shared" si="3"/>
        <v>7.3599999999999994</v>
      </c>
      <c r="M25">
        <f t="shared" si="8"/>
        <v>10.02</v>
      </c>
      <c r="N25">
        <f t="shared" si="9"/>
        <v>4.3899999999999997</v>
      </c>
      <c r="O25">
        <f t="shared" si="10"/>
        <v>7.145999999999999</v>
      </c>
      <c r="P25">
        <f t="shared" si="17"/>
        <v>11.535999999999998</v>
      </c>
      <c r="R25">
        <v>2008</v>
      </c>
      <c r="S25">
        <v>4.17</v>
      </c>
      <c r="T25" s="5">
        <v>1.19</v>
      </c>
      <c r="U25">
        <v>0.51</v>
      </c>
      <c r="V25">
        <v>7.02</v>
      </c>
      <c r="W25">
        <v>3.99</v>
      </c>
      <c r="X25">
        <v>0.67</v>
      </c>
      <c r="Y25">
        <v>2.08</v>
      </c>
      <c r="Z25">
        <f t="shared" si="4"/>
        <v>19.630000000000003</v>
      </c>
      <c r="AA25">
        <v>3.38</v>
      </c>
      <c r="AB25">
        <v>1.05</v>
      </c>
      <c r="AC25">
        <f t="shared" si="0"/>
        <v>4.43</v>
      </c>
      <c r="AD25">
        <f t="shared" si="5"/>
        <v>24.060000000000002</v>
      </c>
      <c r="AE25">
        <f t="shared" si="11"/>
        <v>19.596</v>
      </c>
      <c r="AF25">
        <f t="shared" si="12"/>
        <v>4.2379999999999995</v>
      </c>
      <c r="AG25">
        <f t="shared" si="13"/>
        <v>23.834</v>
      </c>
      <c r="AI25">
        <v>2008</v>
      </c>
      <c r="AJ25">
        <v>165.18</v>
      </c>
      <c r="AK25">
        <v>9.74</v>
      </c>
      <c r="AL25">
        <v>2.75</v>
      </c>
      <c r="AM25">
        <v>122.71</v>
      </c>
      <c r="AN25">
        <v>116.06</v>
      </c>
      <c r="AO25">
        <v>18.29</v>
      </c>
      <c r="AP25">
        <v>37.22</v>
      </c>
      <c r="AQ25">
        <f t="shared" si="6"/>
        <v>471.95000000000005</v>
      </c>
      <c r="AR25">
        <v>88.58</v>
      </c>
      <c r="AS25">
        <v>36.89</v>
      </c>
      <c r="AT25">
        <f t="shared" si="1"/>
        <v>125.47</v>
      </c>
      <c r="AU25">
        <f t="shared" si="7"/>
        <v>597.42000000000007</v>
      </c>
      <c r="AV25">
        <f t="shared" si="14"/>
        <v>588.048</v>
      </c>
      <c r="AW25">
        <f t="shared" si="15"/>
        <v>117.15799999999999</v>
      </c>
      <c r="AX25">
        <f t="shared" si="16"/>
        <v>705.2059999999999</v>
      </c>
    </row>
    <row r="26" spans="1:50" x14ac:dyDescent="0.25">
      <c r="A26">
        <v>2009</v>
      </c>
      <c r="B26">
        <v>0.39</v>
      </c>
      <c r="C26" s="4">
        <v>0.27</v>
      </c>
      <c r="D26">
        <v>0.02</v>
      </c>
      <c r="E26">
        <v>0.57999999999999996</v>
      </c>
      <c r="F26">
        <v>1.2</v>
      </c>
      <c r="G26">
        <v>0.09</v>
      </c>
      <c r="H26">
        <v>0.21</v>
      </c>
      <c r="I26">
        <f t="shared" si="2"/>
        <v>2.76</v>
      </c>
      <c r="J26">
        <v>1.51</v>
      </c>
      <c r="K26">
        <v>5.85</v>
      </c>
      <c r="L26">
        <f t="shared" si="3"/>
        <v>7.3599999999999994</v>
      </c>
      <c r="M26">
        <f t="shared" si="8"/>
        <v>10.119999999999999</v>
      </c>
      <c r="N26">
        <f t="shared" si="9"/>
        <v>3.6219999999999999</v>
      </c>
      <c r="O26">
        <f t="shared" si="10"/>
        <v>7.0659999999999998</v>
      </c>
      <c r="P26">
        <f t="shared" si="17"/>
        <v>10.687999999999999</v>
      </c>
      <c r="R26">
        <v>2009</v>
      </c>
      <c r="S26">
        <v>3.37</v>
      </c>
      <c r="T26" s="5">
        <v>1.19</v>
      </c>
      <c r="U26">
        <v>0.42</v>
      </c>
      <c r="V26">
        <v>3.52</v>
      </c>
      <c r="W26">
        <v>3.86</v>
      </c>
      <c r="X26">
        <v>0.35</v>
      </c>
      <c r="Y26">
        <v>1.75</v>
      </c>
      <c r="Z26">
        <f t="shared" si="4"/>
        <v>14.459999999999999</v>
      </c>
      <c r="AA26">
        <v>3.38</v>
      </c>
      <c r="AB26">
        <v>1.05</v>
      </c>
      <c r="AC26">
        <f t="shared" si="0"/>
        <v>4.43</v>
      </c>
      <c r="AD26">
        <f t="shared" si="5"/>
        <v>18.89</v>
      </c>
      <c r="AE26">
        <f t="shared" si="11"/>
        <v>17.792000000000002</v>
      </c>
      <c r="AF26">
        <f t="shared" si="12"/>
        <v>4.0119999999999996</v>
      </c>
      <c r="AG26">
        <f t="shared" si="13"/>
        <v>21.804000000000002</v>
      </c>
      <c r="AI26">
        <v>2009</v>
      </c>
      <c r="AJ26">
        <v>254.32</v>
      </c>
      <c r="AK26">
        <v>16.03</v>
      </c>
      <c r="AL26">
        <v>1.18</v>
      </c>
      <c r="AM26">
        <v>90.44</v>
      </c>
      <c r="AN26">
        <v>103.63</v>
      </c>
      <c r="AO26">
        <v>13.32</v>
      </c>
      <c r="AP26">
        <v>28.18</v>
      </c>
      <c r="AQ26">
        <f t="shared" si="6"/>
        <v>507.1</v>
      </c>
      <c r="AR26">
        <v>88.58</v>
      </c>
      <c r="AS26">
        <v>36.89</v>
      </c>
      <c r="AT26">
        <f t="shared" si="1"/>
        <v>125.47</v>
      </c>
      <c r="AU26">
        <f t="shared" si="7"/>
        <v>632.57000000000005</v>
      </c>
      <c r="AV26">
        <f t="shared" si="14"/>
        <v>536.79600000000005</v>
      </c>
      <c r="AW26">
        <f t="shared" si="15"/>
        <v>112.14799999999998</v>
      </c>
      <c r="AX26">
        <f t="shared" si="16"/>
        <v>648.94399999999996</v>
      </c>
    </row>
    <row r="27" spans="1:50" x14ac:dyDescent="0.25">
      <c r="A27">
        <v>2010</v>
      </c>
      <c r="B27">
        <v>0.36</v>
      </c>
      <c r="C27" s="4">
        <v>0.27</v>
      </c>
      <c r="D27">
        <v>0.02</v>
      </c>
      <c r="E27">
        <v>1.01</v>
      </c>
      <c r="F27">
        <v>1.63</v>
      </c>
      <c r="G27">
        <v>7.0000000000000007E-2</v>
      </c>
      <c r="H27">
        <v>0.11</v>
      </c>
      <c r="I27">
        <f t="shared" si="2"/>
        <v>3.4699999999999998</v>
      </c>
      <c r="J27">
        <v>1.1000000000000001</v>
      </c>
      <c r="K27">
        <v>5.19</v>
      </c>
      <c r="L27">
        <f t="shared" si="3"/>
        <v>6.2900000000000009</v>
      </c>
      <c r="M27">
        <f t="shared" si="8"/>
        <v>9.7600000000000016</v>
      </c>
      <c r="N27">
        <f t="shared" si="9"/>
        <v>3.2320000000000002</v>
      </c>
      <c r="O27">
        <f t="shared" si="10"/>
        <v>7.1099999999999994</v>
      </c>
      <c r="P27">
        <f t="shared" si="17"/>
        <v>10.342000000000002</v>
      </c>
      <c r="R27">
        <v>2010</v>
      </c>
      <c r="S27">
        <v>2.12</v>
      </c>
      <c r="T27" s="5">
        <v>1.19</v>
      </c>
      <c r="U27">
        <v>0.41</v>
      </c>
      <c r="V27">
        <v>3.85</v>
      </c>
      <c r="W27">
        <v>5.23</v>
      </c>
      <c r="X27">
        <v>0.4</v>
      </c>
      <c r="Y27">
        <v>1.42</v>
      </c>
      <c r="Z27">
        <f t="shared" si="4"/>
        <v>14.620000000000001</v>
      </c>
      <c r="AA27">
        <v>2.4900000000000002</v>
      </c>
      <c r="AB27">
        <v>0.98</v>
      </c>
      <c r="AC27">
        <f t="shared" si="0"/>
        <v>3.47</v>
      </c>
      <c r="AD27">
        <f t="shared" si="5"/>
        <v>18.09</v>
      </c>
      <c r="AE27">
        <f t="shared" si="11"/>
        <v>16.442</v>
      </c>
      <c r="AF27">
        <f t="shared" si="12"/>
        <v>3.6819999999999999</v>
      </c>
      <c r="AG27">
        <f t="shared" si="13"/>
        <v>20.124000000000002</v>
      </c>
      <c r="AI27">
        <v>2010</v>
      </c>
      <c r="AJ27">
        <v>108.98</v>
      </c>
      <c r="AK27">
        <v>38.46</v>
      </c>
      <c r="AL27">
        <v>1.3</v>
      </c>
      <c r="AM27">
        <v>151.63999999999999</v>
      </c>
      <c r="AN27">
        <v>103.65</v>
      </c>
      <c r="AO27">
        <v>10.49</v>
      </c>
      <c r="AP27">
        <v>24.29</v>
      </c>
      <c r="AQ27">
        <f t="shared" si="6"/>
        <v>438.81</v>
      </c>
      <c r="AR27">
        <v>53.95</v>
      </c>
      <c r="AS27">
        <v>29.96</v>
      </c>
      <c r="AT27">
        <f t="shared" si="1"/>
        <v>83.91</v>
      </c>
      <c r="AU27">
        <f t="shared" si="7"/>
        <v>522.72</v>
      </c>
      <c r="AV27">
        <f t="shared" si="14"/>
        <v>516.46600000000001</v>
      </c>
      <c r="AW27">
        <f t="shared" si="15"/>
        <v>107.13800000000001</v>
      </c>
      <c r="AX27">
        <f t="shared" si="16"/>
        <v>623.60400000000004</v>
      </c>
    </row>
    <row r="28" spans="1:50" x14ac:dyDescent="0.25">
      <c r="A28">
        <v>2011</v>
      </c>
      <c r="B28">
        <v>0.37</v>
      </c>
      <c r="C28" s="4">
        <v>0.27</v>
      </c>
      <c r="D28">
        <v>0.03</v>
      </c>
      <c r="E28">
        <v>0.88</v>
      </c>
      <c r="F28">
        <v>1.91</v>
      </c>
      <c r="G28">
        <v>0.1</v>
      </c>
      <c r="H28">
        <v>0.2</v>
      </c>
      <c r="I28">
        <f t="shared" si="2"/>
        <v>3.7600000000000002</v>
      </c>
      <c r="J28">
        <v>1.21</v>
      </c>
      <c r="K28">
        <v>5.75</v>
      </c>
      <c r="L28">
        <f t="shared" si="3"/>
        <v>6.96</v>
      </c>
      <c r="M28">
        <f t="shared" si="8"/>
        <v>10.72</v>
      </c>
      <c r="N28">
        <f t="shared" si="9"/>
        <v>3.528</v>
      </c>
      <c r="O28">
        <f t="shared" si="10"/>
        <v>7.0379999999999994</v>
      </c>
      <c r="P28">
        <f t="shared" si="17"/>
        <v>10.565999999999999</v>
      </c>
      <c r="R28">
        <v>2011</v>
      </c>
      <c r="S28">
        <v>2.2000000000000002</v>
      </c>
      <c r="T28" s="5">
        <v>1.19</v>
      </c>
      <c r="U28">
        <v>0.61</v>
      </c>
      <c r="V28">
        <v>3.65</v>
      </c>
      <c r="W28">
        <v>5.88</v>
      </c>
      <c r="X28">
        <v>0.48</v>
      </c>
      <c r="Y28">
        <v>2.06</v>
      </c>
      <c r="Z28">
        <f t="shared" si="4"/>
        <v>16.07</v>
      </c>
      <c r="AA28">
        <v>2.5299999999999998</v>
      </c>
      <c r="AB28">
        <v>0.77</v>
      </c>
      <c r="AC28">
        <f t="shared" si="0"/>
        <v>3.3</v>
      </c>
      <c r="AD28">
        <f t="shared" si="5"/>
        <v>19.37</v>
      </c>
      <c r="AE28">
        <f t="shared" si="11"/>
        <v>16.478000000000002</v>
      </c>
      <c r="AF28">
        <f t="shared" si="12"/>
        <v>3.2659999999999996</v>
      </c>
      <c r="AG28">
        <f t="shared" si="13"/>
        <v>19.744</v>
      </c>
      <c r="AI28">
        <v>2011</v>
      </c>
      <c r="AJ28">
        <v>133.49</v>
      </c>
      <c r="AK28">
        <v>44.51</v>
      </c>
      <c r="AL28">
        <v>1.1599999999999999</v>
      </c>
      <c r="AM28">
        <v>138.82</v>
      </c>
      <c r="AN28">
        <v>137.97999999999999</v>
      </c>
      <c r="AO28">
        <v>12.63</v>
      </c>
      <c r="AP28">
        <v>36.26</v>
      </c>
      <c r="AQ28">
        <f t="shared" si="6"/>
        <v>504.85</v>
      </c>
      <c r="AR28">
        <v>59.17</v>
      </c>
      <c r="AS28">
        <v>41.25</v>
      </c>
      <c r="AT28">
        <f t="shared" si="1"/>
        <v>100.42</v>
      </c>
      <c r="AU28">
        <f t="shared" si="7"/>
        <v>605.27</v>
      </c>
      <c r="AV28">
        <f t="shared" si="14"/>
        <v>531.68799999999999</v>
      </c>
      <c r="AW28">
        <f t="shared" si="15"/>
        <v>97.457999999999998</v>
      </c>
      <c r="AX28">
        <f t="shared" si="16"/>
        <v>629.14599999999996</v>
      </c>
    </row>
    <row r="29" spans="1:50" x14ac:dyDescent="0.25">
      <c r="A29">
        <v>2012</v>
      </c>
      <c r="B29">
        <v>0.63</v>
      </c>
      <c r="C29">
        <v>0.34</v>
      </c>
      <c r="D29">
        <v>0.05</v>
      </c>
      <c r="E29">
        <v>0.62</v>
      </c>
      <c r="F29">
        <v>1.61</v>
      </c>
      <c r="G29">
        <v>0.08</v>
      </c>
      <c r="H29">
        <v>0.18</v>
      </c>
      <c r="I29">
        <f t="shared" si="2"/>
        <v>3.5100000000000002</v>
      </c>
      <c r="J29">
        <v>0.87</v>
      </c>
      <c r="K29">
        <v>6.71</v>
      </c>
      <c r="L29">
        <f t="shared" si="3"/>
        <v>7.58</v>
      </c>
      <c r="M29">
        <f t="shared" si="8"/>
        <v>11.09</v>
      </c>
      <c r="N29">
        <f t="shared" si="9"/>
        <v>3.5979999999999999</v>
      </c>
      <c r="O29">
        <f t="shared" si="10"/>
        <v>7.153999999999999</v>
      </c>
      <c r="P29">
        <f t="shared" si="17"/>
        <v>10.752000000000001</v>
      </c>
      <c r="R29">
        <v>2012</v>
      </c>
      <c r="S29">
        <v>3.45</v>
      </c>
      <c r="T29">
        <v>1.31</v>
      </c>
      <c r="U29">
        <v>0.53</v>
      </c>
      <c r="V29">
        <v>4.34</v>
      </c>
      <c r="W29" s="2">
        <v>5.56</v>
      </c>
      <c r="X29">
        <v>0.49</v>
      </c>
      <c r="Y29">
        <v>1.75</v>
      </c>
      <c r="Z29">
        <f t="shared" si="4"/>
        <v>17.43</v>
      </c>
      <c r="AA29">
        <v>1.88</v>
      </c>
      <c r="AB29">
        <v>0.9</v>
      </c>
      <c r="AC29">
        <f t="shared" si="0"/>
        <v>2.78</v>
      </c>
      <c r="AD29">
        <f t="shared" si="5"/>
        <v>20.21</v>
      </c>
      <c r="AE29">
        <f t="shared" si="11"/>
        <v>17.384000000000004</v>
      </c>
      <c r="AF29">
        <f t="shared" si="12"/>
        <v>3.1699999999999995</v>
      </c>
      <c r="AG29">
        <f t="shared" si="13"/>
        <v>20.554000000000002</v>
      </c>
      <c r="AI29">
        <v>2012</v>
      </c>
      <c r="AJ29">
        <v>344.5</v>
      </c>
      <c r="AK29">
        <v>64.81</v>
      </c>
      <c r="AL29">
        <v>1.85</v>
      </c>
      <c r="AM29">
        <v>92.34</v>
      </c>
      <c r="AN29">
        <v>109.37</v>
      </c>
      <c r="AO29">
        <v>13.09</v>
      </c>
      <c r="AP29">
        <v>33.659999999999997</v>
      </c>
      <c r="AQ29">
        <f t="shared" si="6"/>
        <v>659.62</v>
      </c>
      <c r="AR29">
        <v>59.17</v>
      </c>
      <c r="AS29">
        <v>41.25</v>
      </c>
      <c r="AT29">
        <f t="shared" si="1"/>
        <v>100.42</v>
      </c>
      <c r="AU29">
        <f t="shared" si="7"/>
        <v>760.04</v>
      </c>
      <c r="AV29">
        <f t="shared" si="14"/>
        <v>522.73</v>
      </c>
      <c r="AW29">
        <f t="shared" si="15"/>
        <v>98.501999999999995</v>
      </c>
      <c r="AX29">
        <f t="shared" si="16"/>
        <v>621.23199999999997</v>
      </c>
    </row>
    <row r="30" spans="1:50" x14ac:dyDescent="0.25">
      <c r="A30">
        <v>2013</v>
      </c>
      <c r="B30">
        <v>0.62</v>
      </c>
      <c r="C30">
        <v>0.49</v>
      </c>
      <c r="D30">
        <v>0.05</v>
      </c>
      <c r="E30">
        <v>1.05</v>
      </c>
      <c r="F30">
        <v>1.73</v>
      </c>
      <c r="G30">
        <v>0.06</v>
      </c>
      <c r="H30">
        <v>0.14000000000000001</v>
      </c>
      <c r="I30">
        <f t="shared" si="2"/>
        <v>4.1399999999999997</v>
      </c>
      <c r="J30">
        <v>0.83</v>
      </c>
      <c r="K30">
        <v>6.17</v>
      </c>
      <c r="L30">
        <f t="shared" si="3"/>
        <v>7</v>
      </c>
      <c r="M30">
        <f t="shared" si="8"/>
        <v>11.14</v>
      </c>
      <c r="N30">
        <f t="shared" si="9"/>
        <v>3.1960000000000002</v>
      </c>
      <c r="O30">
        <f t="shared" si="10"/>
        <v>7.484</v>
      </c>
      <c r="P30">
        <f t="shared" si="17"/>
        <v>10.68</v>
      </c>
      <c r="R30">
        <v>2013</v>
      </c>
      <c r="S30">
        <v>2.72</v>
      </c>
      <c r="T30">
        <v>1.81</v>
      </c>
      <c r="U30">
        <v>0.51</v>
      </c>
      <c r="V30">
        <v>7.71</v>
      </c>
      <c r="W30">
        <v>5.23</v>
      </c>
      <c r="X30">
        <v>0.35</v>
      </c>
      <c r="Y30">
        <v>1.48</v>
      </c>
      <c r="Z30">
        <f t="shared" si="4"/>
        <v>19.810000000000002</v>
      </c>
      <c r="AA30">
        <v>1.71</v>
      </c>
      <c r="AB30">
        <v>0.64</v>
      </c>
      <c r="AC30">
        <f t="shared" si="0"/>
        <v>2.35</v>
      </c>
      <c r="AD30">
        <f t="shared" si="5"/>
        <v>22.160000000000004</v>
      </c>
      <c r="AE30">
        <f t="shared" si="11"/>
        <v>16.522000000000002</v>
      </c>
      <c r="AF30">
        <f t="shared" si="12"/>
        <v>3.2659999999999996</v>
      </c>
      <c r="AG30">
        <f t="shared" si="13"/>
        <v>19.788</v>
      </c>
      <c r="AI30">
        <v>2013</v>
      </c>
      <c r="AJ30">
        <v>157.18</v>
      </c>
      <c r="AK30">
        <v>67.959999999999994</v>
      </c>
      <c r="AL30">
        <v>1.73</v>
      </c>
      <c r="AM30">
        <v>160.25</v>
      </c>
      <c r="AN30">
        <v>125.86</v>
      </c>
      <c r="AO30">
        <v>7.47</v>
      </c>
      <c r="AP30">
        <v>27.61</v>
      </c>
      <c r="AQ30">
        <f t="shared" si="6"/>
        <v>548.06000000000006</v>
      </c>
      <c r="AR30">
        <v>45.46</v>
      </c>
      <c r="AS30">
        <v>31.61</v>
      </c>
      <c r="AT30">
        <f t="shared" si="1"/>
        <v>77.069999999999993</v>
      </c>
      <c r="AU30">
        <f t="shared" si="7"/>
        <v>625.13000000000011</v>
      </c>
      <c r="AV30">
        <f t="shared" si="14"/>
        <v>481.70600000000002</v>
      </c>
      <c r="AW30">
        <f t="shared" si="15"/>
        <v>107.85799999999999</v>
      </c>
      <c r="AX30">
        <f t="shared" si="16"/>
        <v>589.56400000000008</v>
      </c>
    </row>
    <row r="31" spans="1:50" x14ac:dyDescent="0.25">
      <c r="A31">
        <v>2014</v>
      </c>
      <c r="B31">
        <v>0.61</v>
      </c>
      <c r="C31">
        <v>0.41</v>
      </c>
      <c r="D31">
        <v>0.04</v>
      </c>
      <c r="E31">
        <v>0.6</v>
      </c>
      <c r="F31">
        <v>1.22</v>
      </c>
      <c r="G31">
        <v>0.09</v>
      </c>
      <c r="H31">
        <v>0.14000000000000001</v>
      </c>
      <c r="I31">
        <f t="shared" si="2"/>
        <v>3.11</v>
      </c>
      <c r="J31">
        <v>0.96</v>
      </c>
      <c r="K31">
        <v>6.98</v>
      </c>
      <c r="L31">
        <f t="shared" si="3"/>
        <v>7.94</v>
      </c>
      <c r="M31">
        <f t="shared" si="8"/>
        <v>11.05</v>
      </c>
      <c r="R31">
        <v>2014</v>
      </c>
      <c r="S31">
        <v>5.28</v>
      </c>
      <c r="T31">
        <v>1.5</v>
      </c>
      <c r="U31">
        <v>0.54</v>
      </c>
      <c r="V31">
        <v>6.58</v>
      </c>
      <c r="W31">
        <v>2.41</v>
      </c>
      <c r="X31">
        <v>0.5</v>
      </c>
      <c r="Y31">
        <v>2.1800000000000002</v>
      </c>
      <c r="Z31">
        <f t="shared" si="4"/>
        <v>18.990000000000002</v>
      </c>
      <c r="AA31">
        <v>2.48</v>
      </c>
      <c r="AB31">
        <v>1.47</v>
      </c>
      <c r="AC31">
        <f t="shared" si="0"/>
        <v>3.95</v>
      </c>
      <c r="AD31">
        <f t="shared" si="5"/>
        <v>22.94</v>
      </c>
      <c r="AI31">
        <v>2014</v>
      </c>
      <c r="AJ31">
        <v>183.11</v>
      </c>
      <c r="AK31">
        <v>50.42</v>
      </c>
      <c r="AL31">
        <v>1.4</v>
      </c>
      <c r="AM31">
        <v>97.75</v>
      </c>
      <c r="AN31">
        <v>70.16</v>
      </c>
      <c r="AO31">
        <v>12.87</v>
      </c>
      <c r="AP31">
        <v>46.6</v>
      </c>
      <c r="AQ31">
        <f t="shared" si="6"/>
        <v>462.31000000000006</v>
      </c>
      <c r="AR31">
        <v>61.46</v>
      </c>
      <c r="AS31">
        <v>69.23</v>
      </c>
      <c r="AT31">
        <f t="shared" si="1"/>
        <v>130.69</v>
      </c>
      <c r="AU31">
        <f t="shared" si="7"/>
        <v>593</v>
      </c>
    </row>
    <row r="32" spans="1:50" x14ac:dyDescent="0.25">
      <c r="A32">
        <v>2015</v>
      </c>
      <c r="B32">
        <v>0.38</v>
      </c>
      <c r="C32" s="2">
        <v>0.27</v>
      </c>
      <c r="D32">
        <v>0.04</v>
      </c>
      <c r="E32">
        <v>0.5</v>
      </c>
      <c r="F32">
        <v>0.03</v>
      </c>
      <c r="G32">
        <v>0.1</v>
      </c>
      <c r="H32">
        <v>0.14000000000000001</v>
      </c>
      <c r="I32">
        <f t="shared" si="2"/>
        <v>1.46</v>
      </c>
      <c r="J32" s="6">
        <f>J31+K31</f>
        <v>7.94</v>
      </c>
      <c r="K32" s="6"/>
      <c r="L32">
        <f t="shared" si="3"/>
        <v>7.94</v>
      </c>
      <c r="M32">
        <f t="shared" si="8"/>
        <v>9.4</v>
      </c>
      <c r="R32">
        <v>2015</v>
      </c>
      <c r="S32">
        <v>2.4900000000000002</v>
      </c>
      <c r="T32">
        <v>0.47</v>
      </c>
      <c r="U32">
        <v>0.44</v>
      </c>
      <c r="V32">
        <v>4.59</v>
      </c>
      <c r="W32">
        <v>0.03</v>
      </c>
      <c r="X32">
        <v>0.44</v>
      </c>
      <c r="Y32">
        <v>1.85</v>
      </c>
      <c r="Z32">
        <f t="shared" si="4"/>
        <v>10.309999999999999</v>
      </c>
      <c r="AA32" s="6">
        <v>3.95</v>
      </c>
      <c r="AB32" s="6"/>
      <c r="AC32">
        <f t="shared" si="0"/>
        <v>3.95</v>
      </c>
      <c r="AD32">
        <f t="shared" si="5"/>
        <v>14.259999999999998</v>
      </c>
      <c r="AI32">
        <v>2015</v>
      </c>
      <c r="AJ32">
        <v>92.47</v>
      </c>
      <c r="AK32">
        <v>5.2</v>
      </c>
      <c r="AL32">
        <v>1.33</v>
      </c>
      <c r="AM32">
        <v>83.78</v>
      </c>
      <c r="AN32">
        <v>1.94</v>
      </c>
      <c r="AO32">
        <v>10.66</v>
      </c>
      <c r="AP32">
        <v>38.31</v>
      </c>
      <c r="AQ32">
        <f t="shared" si="6"/>
        <v>233.69</v>
      </c>
      <c r="AR32" s="6">
        <v>130.69</v>
      </c>
      <c r="AS32" s="6"/>
      <c r="AT32">
        <f t="shared" si="1"/>
        <v>130.69</v>
      </c>
      <c r="AU32">
        <f t="shared" si="7"/>
        <v>364.38</v>
      </c>
    </row>
    <row r="34" spans="1:11" x14ac:dyDescent="0.25">
      <c r="A34" s="1" t="s">
        <v>7</v>
      </c>
      <c r="K34">
        <f>J31+K31</f>
        <v>7.94</v>
      </c>
    </row>
    <row r="35" spans="1:11" x14ac:dyDescent="0.25">
      <c r="A35" s="2" t="s">
        <v>17</v>
      </c>
    </row>
  </sheetData>
  <mergeCells count="3">
    <mergeCell ref="J32:K32"/>
    <mergeCell ref="AA32:AB32"/>
    <mergeCell ref="AR32:AS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Metals</vt:lpstr>
      <vt:lpstr>Metals!FINAL_metals_factsheet_data20170524_summary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Axe</dc:creator>
  <cp:lastModifiedBy>Jo Foden</cp:lastModifiedBy>
  <dcterms:created xsi:type="dcterms:W3CDTF">2017-02-26T17:03:10Z</dcterms:created>
  <dcterms:modified xsi:type="dcterms:W3CDTF">2017-08-15T10:46:12Z</dcterms:modified>
</cp:coreProperties>
</file>